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6" i="1"/>
  <c r="N9" i="1"/>
  <c r="N12" i="1"/>
  <c r="N13" i="1"/>
  <c r="N14" i="1"/>
  <c r="N3" i="1"/>
  <c r="G8" i="1"/>
  <c r="N8" i="1" s="1"/>
  <c r="I15" i="1"/>
  <c r="J15" i="1"/>
  <c r="L15" i="1"/>
  <c r="M15" i="1"/>
  <c r="K15" i="1"/>
  <c r="G12" i="1"/>
  <c r="H12" i="1"/>
  <c r="H15" i="1" s="1"/>
  <c r="C12" i="1"/>
  <c r="F12" i="1"/>
  <c r="G11" i="1"/>
  <c r="N11" i="1" s="1"/>
  <c r="C11" i="1"/>
  <c r="E10" i="1"/>
  <c r="E15" i="1" s="1"/>
  <c r="C10" i="1"/>
  <c r="D7" i="1"/>
  <c r="N7" i="1" s="1"/>
  <c r="F7" i="1"/>
  <c r="C5" i="1"/>
  <c r="D5" i="1"/>
  <c r="N5" i="1" s="1"/>
  <c r="N10" i="1" l="1"/>
  <c r="C15" i="1"/>
  <c r="D15" i="1"/>
  <c r="F15" i="1"/>
  <c r="G15" i="1"/>
  <c r="N15" i="1"/>
</calcChain>
</file>

<file path=xl/sharedStrings.xml><?xml version="1.0" encoding="utf-8"?>
<sst xmlns="http://schemas.openxmlformats.org/spreadsheetml/2006/main" count="28" uniqueCount="28">
  <si>
    <t>№ п/п</t>
  </si>
  <si>
    <t>Місяць</t>
  </si>
  <si>
    <t>Надійшло з місцевого бюджету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</si>
  <si>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</si>
  <si>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</si>
  <si>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</si>
  <si>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</si>
  <si>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</si>
  <si>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</si>
  <si>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</si>
  <si>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</si>
  <si>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</si>
  <si>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</si>
  <si>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</si>
  <si>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</si>
  <si>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Послуги</t>
  </si>
  <si>
    <t>Товари</t>
  </si>
  <si>
    <t>Паливо</t>
  </si>
  <si>
    <t>Електроенергія</t>
  </si>
  <si>
    <t>Розподіл газу</t>
  </si>
  <si>
    <t>З/п</t>
  </si>
  <si>
    <t>Нарахування на з/п</t>
  </si>
  <si>
    <t>Податки з з/п</t>
  </si>
  <si>
    <t>ВСЬОГО</t>
  </si>
  <si>
    <t>Медикаменти та товари медичного призначення</t>
  </si>
  <si>
    <t>КНП "Литовезька АЗПСМ" звіт про доходи витрати за 2022 рік (кошти місцевого бюджету)</t>
  </si>
  <si>
    <t>Всього</t>
  </si>
  <si>
    <t>Газопостачання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</si>
</sst>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K18" sqref="K18"/>
    </sheetView>
  </sheetViews>
  <sheetFormatPr defaultRowHeight="15" x14ac:dyDescent="0.25"/>
  <cols>
    <col min="1" max="1" width="6.28515625" customWidth="1"/>
    <col min="2" max="2" width="13" customWidth="1"/>
    <col min="3" max="3" width="19.7109375" customWidth="1"/>
    <col min="4" max="4" width="17.28515625" customWidth="1"/>
    <col min="5" max="5" width="15.140625" customWidth="1"/>
    <col min="6" max="6" width="14.7109375" customWidth="1"/>
    <col min="7" max="7" width="10.42578125" customWidth="1"/>
    <col min="8" max="8" width="12.7109375" customWidth="1"/>
    <col min="9" max="9" width="12.28515625" customWidth="1"/>
    <col min="10" max="10" width="19.140625" customWidth="1"/>
    <col min="11" max="11" width="10.5703125" customWidth="1"/>
    <col min="14" max="14" width="13.28515625" customWidth="1"/>
  </cols>
  <sheetData>
    <row r="1" spans="1:14" ht="18.75" x14ac:dyDescent="0.2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45" x14ac:dyDescent="0.25">
      <c r="A2" s="2" t="s">
        <v>0</v>
      </c>
      <c r="B2" s="2" t="s">
        <v>1</v>
      </c>
      <c r="C2" s="2" t="s">
        <v>2</v>
      </c>
      <c r="D2" s="2" t="s">
        <v>27</v>
      </c>
      <c r="E2" s="2" t="s">
        <v>18</v>
      </c>
      <c r="F2" s="2" t="s">
        <v>19</v>
      </c>
      <c r="G2" s="2" t="s">
        <v>15</v>
      </c>
      <c r="H2" s="2" t="s">
        <v>16</v>
      </c>
      <c r="I2" s="2" t="s">
        <v>17</v>
      </c>
      <c r="J2" s="2" t="s">
        <v>24</v>
      </c>
      <c r="K2" s="2" t="s">
        <v>20</v>
      </c>
      <c r="L2" s="2" t="s">
        <v>21</v>
      </c>
      <c r="M2" s="2" t="s">
        <v>22</v>
      </c>
      <c r="N2" s="2" t="s">
        <v>26</v>
      </c>
    </row>
    <row r="3" spans="1:14" x14ac:dyDescent="0.25">
      <c r="A3" s="3">
        <v>1</v>
      </c>
      <c r="B3" s="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f>D3+E3+F3+G3+H3+I3+J3+K3+L3+M3</f>
        <v>0</v>
      </c>
    </row>
    <row r="4" spans="1:14" x14ac:dyDescent="0.25">
      <c r="A4" s="3">
        <v>2</v>
      </c>
      <c r="B4" s="3" t="s">
        <v>4</v>
      </c>
      <c r="C4" s="1">
        <v>50000</v>
      </c>
      <c r="D4" s="1"/>
      <c r="E4" s="1">
        <v>2280.4899999999998</v>
      </c>
      <c r="F4" s="1"/>
      <c r="G4" s="1"/>
      <c r="H4" s="1"/>
      <c r="I4" s="1">
        <v>10200</v>
      </c>
      <c r="J4" s="1">
        <v>5805</v>
      </c>
      <c r="K4" s="1">
        <v>4403.25</v>
      </c>
      <c r="L4" s="1"/>
      <c r="M4" s="1">
        <v>11172.21</v>
      </c>
      <c r="N4" s="1">
        <f t="shared" ref="N4:N14" si="0">D4+E4+F4+G4+H4+I4+J4+K4+L4+M4</f>
        <v>33860.949999999997</v>
      </c>
    </row>
    <row r="5" spans="1:14" x14ac:dyDescent="0.25">
      <c r="A5" s="3">
        <v>3</v>
      </c>
      <c r="B5" s="3" t="s">
        <v>5</v>
      </c>
      <c r="C5" s="1">
        <f>19903.72+73.93</f>
        <v>19977.650000000001</v>
      </c>
      <c r="D5" s="1">
        <f>8881.56+8289.25</f>
        <v>17170.809999999998</v>
      </c>
      <c r="E5" s="1">
        <v>2055.96</v>
      </c>
      <c r="F5" s="1">
        <v>2806.84</v>
      </c>
      <c r="G5" s="1"/>
      <c r="H5" s="1"/>
      <c r="I5" s="1"/>
      <c r="J5" s="1"/>
      <c r="K5" s="1"/>
      <c r="L5" s="1"/>
      <c r="M5" s="1"/>
      <c r="N5" s="1">
        <f t="shared" si="0"/>
        <v>22033.609999999997</v>
      </c>
    </row>
    <row r="6" spans="1:14" x14ac:dyDescent="0.25">
      <c r="A6" s="3">
        <v>4</v>
      </c>
      <c r="B6" s="3" t="s">
        <v>6</v>
      </c>
      <c r="C6" s="1">
        <v>30000</v>
      </c>
      <c r="D6" s="1"/>
      <c r="E6" s="1">
        <v>1624.07</v>
      </c>
      <c r="F6" s="1"/>
      <c r="G6" s="1"/>
      <c r="H6" s="1"/>
      <c r="I6" s="1"/>
      <c r="J6" s="1"/>
      <c r="K6" s="1">
        <v>17307.5</v>
      </c>
      <c r="L6" s="1">
        <v>4730</v>
      </c>
      <c r="M6" s="1">
        <v>4192.5</v>
      </c>
      <c r="N6" s="1">
        <f t="shared" si="0"/>
        <v>27854.07</v>
      </c>
    </row>
    <row r="7" spans="1:14" x14ac:dyDescent="0.25">
      <c r="A7" s="3">
        <v>5</v>
      </c>
      <c r="B7" s="3" t="s">
        <v>7</v>
      </c>
      <c r="C7" s="1">
        <v>37000</v>
      </c>
      <c r="D7" s="1">
        <f>6650.36+10468.58</f>
        <v>17118.939999999999</v>
      </c>
      <c r="E7" s="1">
        <v>1351.18</v>
      </c>
      <c r="F7" s="1">
        <f>902.74+902.76+1120</f>
        <v>2925.5</v>
      </c>
      <c r="G7" s="1">
        <v>7500</v>
      </c>
      <c r="H7" s="1"/>
      <c r="I7" s="1">
        <v>12486</v>
      </c>
      <c r="J7" s="1"/>
      <c r="K7" s="1"/>
      <c r="L7" s="1"/>
      <c r="M7" s="1"/>
      <c r="N7" s="1">
        <f t="shared" si="0"/>
        <v>41381.619999999995</v>
      </c>
    </row>
    <row r="8" spans="1:14" x14ac:dyDescent="0.25">
      <c r="A8" s="3">
        <v>6</v>
      </c>
      <c r="B8" s="3" t="s">
        <v>8</v>
      </c>
      <c r="C8" s="1">
        <v>8196.4</v>
      </c>
      <c r="D8" s="1"/>
      <c r="E8" s="1">
        <v>855.6</v>
      </c>
      <c r="F8" s="1"/>
      <c r="G8" s="1">
        <f>1200+3000+1800</f>
        <v>6000</v>
      </c>
      <c r="H8" s="1"/>
      <c r="I8" s="1"/>
      <c r="J8" s="1"/>
      <c r="K8" s="1"/>
      <c r="L8" s="1"/>
      <c r="M8" s="1"/>
      <c r="N8" s="1">
        <f t="shared" si="0"/>
        <v>6855.6</v>
      </c>
    </row>
    <row r="9" spans="1:14" x14ac:dyDescent="0.25">
      <c r="A9" s="3">
        <v>7</v>
      </c>
      <c r="B9" s="3" t="s">
        <v>9</v>
      </c>
      <c r="C9" s="1">
        <v>2139.4299999999998</v>
      </c>
      <c r="D9" s="1">
        <v>295.98</v>
      </c>
      <c r="E9" s="1"/>
      <c r="F9" s="1">
        <v>902.76</v>
      </c>
      <c r="G9" s="1"/>
      <c r="H9" s="1"/>
      <c r="I9" s="1"/>
      <c r="J9" s="1"/>
      <c r="K9" s="1"/>
      <c r="L9" s="1"/>
      <c r="M9" s="1"/>
      <c r="N9" s="1">
        <f t="shared" si="0"/>
        <v>1198.74</v>
      </c>
    </row>
    <row r="10" spans="1:14" x14ac:dyDescent="0.25">
      <c r="A10" s="3">
        <v>8</v>
      </c>
      <c r="B10" s="3" t="s">
        <v>10</v>
      </c>
      <c r="C10" s="1">
        <f>6164.8+6466.96</f>
        <v>12631.76</v>
      </c>
      <c r="D10" s="1">
        <v>286.38</v>
      </c>
      <c r="E10" s="1">
        <f>940.69+1280.58</f>
        <v>2221.27</v>
      </c>
      <c r="F10" s="1"/>
      <c r="G10" s="1">
        <v>3000</v>
      </c>
      <c r="H10" s="1">
        <v>2350</v>
      </c>
      <c r="I10" s="1">
        <v>4900</v>
      </c>
      <c r="J10" s="1">
        <v>814.8</v>
      </c>
      <c r="K10" s="1"/>
      <c r="L10" s="1"/>
      <c r="M10" s="1"/>
      <c r="N10" s="1">
        <f t="shared" si="0"/>
        <v>13572.449999999999</v>
      </c>
    </row>
    <row r="11" spans="1:14" x14ac:dyDescent="0.25">
      <c r="A11" s="3">
        <v>9</v>
      </c>
      <c r="B11" s="3" t="s">
        <v>11</v>
      </c>
      <c r="C11" s="1">
        <f>1449.15+6100+9000</f>
        <v>16549.150000000001</v>
      </c>
      <c r="D11" s="1">
        <v>99.82</v>
      </c>
      <c r="E11" s="1">
        <v>1349.33</v>
      </c>
      <c r="F11" s="1"/>
      <c r="G11" s="1">
        <f>900+1400+1800</f>
        <v>4100</v>
      </c>
      <c r="H11" s="1">
        <v>2000</v>
      </c>
      <c r="I11" s="1"/>
      <c r="J11" s="1"/>
      <c r="K11" s="1"/>
      <c r="L11" s="1"/>
      <c r="M11" s="1"/>
      <c r="N11" s="1">
        <f t="shared" si="0"/>
        <v>7549.15</v>
      </c>
    </row>
    <row r="12" spans="1:14" x14ac:dyDescent="0.25">
      <c r="A12" s="3">
        <v>10</v>
      </c>
      <c r="B12" s="3" t="s">
        <v>12</v>
      </c>
      <c r="C12" s="1">
        <f>1428.58+2796+10295</f>
        <v>14519.58</v>
      </c>
      <c r="D12" s="1"/>
      <c r="E12" s="1">
        <v>1260.58</v>
      </c>
      <c r="F12" s="1">
        <f>168</f>
        <v>168</v>
      </c>
      <c r="G12" s="1">
        <f>4500+762+2034+720+495</f>
        <v>8511</v>
      </c>
      <c r="H12" s="1">
        <f>4500+860+4300</f>
        <v>9660</v>
      </c>
      <c r="I12" s="1">
        <v>9800</v>
      </c>
      <c r="J12" s="1"/>
      <c r="K12" s="1"/>
      <c r="L12" s="1"/>
      <c r="M12" s="1"/>
      <c r="N12" s="1">
        <f t="shared" si="0"/>
        <v>29399.58</v>
      </c>
    </row>
    <row r="13" spans="1:14" x14ac:dyDescent="0.25">
      <c r="A13" s="3">
        <v>11</v>
      </c>
      <c r="B13" s="3" t="s">
        <v>13</v>
      </c>
      <c r="C13" s="1">
        <v>9892.08</v>
      </c>
      <c r="D13" s="1"/>
      <c r="E13" s="1">
        <v>2012.08</v>
      </c>
      <c r="F13" s="1"/>
      <c r="G13" s="1"/>
      <c r="H13" s="1"/>
      <c r="I13" s="1"/>
      <c r="J13" s="1">
        <v>7880</v>
      </c>
      <c r="K13" s="1"/>
      <c r="L13" s="1"/>
      <c r="M13" s="1"/>
      <c r="N13" s="1">
        <f t="shared" si="0"/>
        <v>9892.08</v>
      </c>
    </row>
    <row r="14" spans="1:14" x14ac:dyDescent="0.25">
      <c r="A14" s="3">
        <v>12</v>
      </c>
      <c r="B14" s="3" t="s">
        <v>14</v>
      </c>
      <c r="C14" s="1">
        <v>4277.8900000000003</v>
      </c>
      <c r="D14" s="1">
        <v>99</v>
      </c>
      <c r="E14" s="1"/>
      <c r="F14" s="1">
        <v>1116.8900000000001</v>
      </c>
      <c r="G14" s="1">
        <v>1500</v>
      </c>
      <c r="H14" s="1"/>
      <c r="I14" s="1"/>
      <c r="J14" s="1">
        <v>1562</v>
      </c>
      <c r="K14" s="1"/>
      <c r="L14" s="1"/>
      <c r="M14" s="1"/>
      <c r="N14" s="1">
        <f t="shared" si="0"/>
        <v>4277.8900000000003</v>
      </c>
    </row>
    <row r="15" spans="1:14" x14ac:dyDescent="0.25">
      <c r="A15" s="4" t="s">
        <v>23</v>
      </c>
      <c r="B15" s="4"/>
      <c r="C15" s="4">
        <f t="shared" ref="C15:N15" si="1">SUM(C4:C14)</f>
        <v>205183.93999999997</v>
      </c>
      <c r="D15" s="4">
        <f t="shared" si="1"/>
        <v>35070.93</v>
      </c>
      <c r="E15" s="4">
        <f t="shared" si="1"/>
        <v>15010.56</v>
      </c>
      <c r="F15" s="4">
        <f t="shared" si="1"/>
        <v>7919.9900000000007</v>
      </c>
      <c r="G15" s="4">
        <f t="shared" si="1"/>
        <v>30611</v>
      </c>
      <c r="H15" s="4">
        <f t="shared" si="1"/>
        <v>14010</v>
      </c>
      <c r="I15" s="4">
        <f t="shared" si="1"/>
        <v>37386</v>
      </c>
      <c r="J15" s="4">
        <f t="shared" si="1"/>
        <v>16061.8</v>
      </c>
      <c r="K15" s="4">
        <f t="shared" si="1"/>
        <v>21710.75</v>
      </c>
      <c r="L15" s="4">
        <f t="shared" si="1"/>
        <v>4730</v>
      </c>
      <c r="M15" s="4">
        <f t="shared" si="1"/>
        <v>15364.71</v>
      </c>
      <c r="N15" s="5">
        <f t="shared" si="1"/>
        <v>197875.74000000002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2022-12-05T07:49:45Z</dcterms:created>
  <dcterms:modified xsi:type="dcterms:W3CDTF">2022-12-05T12:08:53Z</dcterms:modified>
</cp:coreProperties>
</file>