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Бюджет без Осв.субв." sheetId="1" r:id="rId1"/>
    <sheet name="БЮДЖЕТ 2024" sheetId="2" r:id="rId2"/>
  </sheets>
  <definedNames>
    <definedName name="_xlnm.Print_Area" localSheetId="1">'БЮДЖЕТ 2024'!$A$1:$U$116</definedName>
    <definedName name="_xlnm.Print_Area" localSheetId="0">'Бюджет без Осв.субв.'!$A$1:$U$115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D47" i="2" l="1"/>
  <c r="C71" i="2" l="1"/>
  <c r="C70" i="2"/>
  <c r="C69" i="2"/>
  <c r="C68" i="2"/>
  <c r="C67" i="2"/>
  <c r="C66" i="2"/>
  <c r="C65" i="2"/>
  <c r="C64" i="2"/>
  <c r="C63" i="2"/>
  <c r="D52" i="2"/>
  <c r="D51" i="2"/>
  <c r="D49" i="2"/>
  <c r="D48" i="2"/>
  <c r="D46" i="2"/>
  <c r="C61" i="1" l="1"/>
  <c r="C62" i="1"/>
  <c r="C63" i="1"/>
  <c r="C64" i="1"/>
  <c r="C65" i="1"/>
  <c r="C66" i="1"/>
  <c r="C67" i="1"/>
  <c r="C68" i="1"/>
  <c r="C69" i="1"/>
  <c r="C70" i="1"/>
  <c r="C49" i="1"/>
  <c r="D50" i="1" l="1"/>
  <c r="D48" i="1" l="1"/>
  <c r="D47" i="1"/>
  <c r="D46" i="1"/>
  <c r="D49" i="1"/>
  <c r="C24" i="1"/>
  <c r="C22" i="1"/>
  <c r="C21" i="1"/>
  <c r="C18" i="1"/>
  <c r="C20" i="1"/>
  <c r="C17" i="1"/>
  <c r="C23" i="1"/>
  <c r="C19" i="1"/>
  <c r="D25" i="1"/>
  <c r="C25" i="1" s="1"/>
</calcChain>
</file>

<file path=xl/sharedStrings.xml><?xml version="1.0" encoding="utf-8"?>
<sst xmlns="http://schemas.openxmlformats.org/spreadsheetml/2006/main" count="59" uniqueCount="39">
  <si>
    <t>Плата за надання адміністративних послуг</t>
  </si>
  <si>
    <t>Акцизний податок</t>
  </si>
  <si>
    <t xml:space="preserve">енергоносії </t>
  </si>
  <si>
    <t>харчування</t>
  </si>
  <si>
    <t>(грн)/(відсоток)</t>
  </si>
  <si>
    <t>відсоток</t>
  </si>
  <si>
    <t>Освіта</t>
  </si>
  <si>
    <t>Соціальний захист</t>
  </si>
  <si>
    <t>Охорона здоров'я</t>
  </si>
  <si>
    <t>ЖКГ</t>
  </si>
  <si>
    <t>о</t>
  </si>
  <si>
    <t>Податок на доходи фізичних осіб</t>
  </si>
  <si>
    <t>Плата за землю(зем.податок, оренда)</t>
  </si>
  <si>
    <t>Рентна плата за викор.прир.ресурсів</t>
  </si>
  <si>
    <r>
      <t>Інші надходження (</t>
    </r>
    <r>
      <rPr>
        <sz val="10"/>
        <color theme="1"/>
        <rFont val="Times New Roman"/>
        <family val="1"/>
        <charset val="204"/>
      </rPr>
      <t>туристичний,адмін.штрафи,інші…)</t>
    </r>
  </si>
  <si>
    <t>%</t>
  </si>
  <si>
    <t>Сума,грн.</t>
  </si>
  <si>
    <t>заробітна плата з нарахуванням</t>
  </si>
  <si>
    <t>трансферти одержувачам Амбулаторія, КГ (КЕКВ2610)</t>
  </si>
  <si>
    <t>Міжбюджетні трансферти</t>
  </si>
  <si>
    <t>Державне управління</t>
  </si>
  <si>
    <t>Культура і мистецтво</t>
  </si>
  <si>
    <t>Фізична культура і спорт</t>
  </si>
  <si>
    <t>Податок на прибуток</t>
  </si>
  <si>
    <t>Єдиний податок</t>
  </si>
  <si>
    <t>Податок на нерухоме майно(житлова, неж.нерухомість)</t>
  </si>
  <si>
    <t>інші поточні видатки(послуги, придбання пального… та ін.)</t>
  </si>
  <si>
    <t>Структура видатків ЗФ бюджету громади за економічною класифікацією на 2024р.(без освітньої субвенції)</t>
  </si>
  <si>
    <t>Структура видатків ЗФ бюджету громади на 2024р.                                                 (без освітньої субвенції)</t>
  </si>
  <si>
    <t>Сума</t>
  </si>
  <si>
    <t>Інша діяльність(КПКВК 8220-військовим, 8110, 8710 рез.фонд)</t>
  </si>
  <si>
    <t>Економічна діяльність(КПКВК 7130земл., 7461 дороги)</t>
  </si>
  <si>
    <t>Власні доходи ЗФ 2024 рік</t>
  </si>
  <si>
    <t>заробітна плата Місцевий бюджет</t>
  </si>
  <si>
    <t>заробітна плата Освітня субвенція</t>
  </si>
  <si>
    <t>інші поточні видатки(послуги, придбання … та ін.)</t>
  </si>
  <si>
    <t>соціальне забезпечення</t>
  </si>
  <si>
    <t>Структура видатків ЗФ бюджету громади за економічною класифікацією за  1 півріччя 2025р.</t>
  </si>
  <si>
    <t xml:space="preserve">Структура видатків ЗФ бюджету громади за 1 півріччя  2025 р.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</si>
</sst>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3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0" fontId="0" fillId="0" borderId="4" xfId="0" applyBorder="1"/>
    <xf numFmtId="4" fontId="0" fillId="0" borderId="1" xfId="0" applyNumberFormat="1" applyBorder="1" applyAlignment="1"/>
    <xf numFmtId="0" fontId="3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4" fontId="1" fillId="0" borderId="1" xfId="0" applyNumberFormat="1" applyFont="1" applyBorder="1" applyAlignment="1"/>
    <xf numFmtId="4" fontId="4" fillId="0" borderId="1" xfId="0" applyNumberFormat="1" applyFont="1" applyBorder="1"/>
    <xf numFmtId="0" fontId="6" fillId="0" borderId="0" xfId="0" applyFont="1" applyBorder="1"/>
    <xf numFmtId="0" fontId="5" fillId="0" borderId="0" xfId="0" applyFont="1"/>
    <xf numFmtId="1" fontId="0" fillId="0" borderId="0" xfId="0" applyNumberFormat="1" applyBorder="1"/>
    <xf numFmtId="4" fontId="0" fillId="0" borderId="0" xfId="0" applyNumberFormat="1" applyBorder="1"/>
    <xf numFmtId="4" fontId="4" fillId="0" borderId="0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uk-UA" sz="1600" b="1" i="0" u="none" strike="noStrike" cap="all" baseline="0">
                <a:solidFill>
                  <a:schemeClr val="tx1"/>
                </a:solidFill>
                <a:effectLst/>
              </a:rPr>
              <a:t> ВЛАСНІ доходи 2024 року</a:t>
            </a:r>
            <a:endParaRPr lang="uk-UA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892117050259399"/>
          <c:y val="4.042089092875219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267406194736231"/>
          <c:y val="0.13092958680956876"/>
          <c:w val="0.83642896151779655"/>
          <c:h val="0.8072557327562691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88FA-4DDD-86DF-034206D586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8FA-4DDD-86DF-034206D586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88FA-4DDD-86DF-034206D586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8FA-4DDD-86DF-034206D586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8FA-4DDD-86DF-034206D586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88FA-4DDD-86DF-034206D586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8FA-4DDD-86DF-034206D586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5295-41E3-BDA5-42927D9511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3DDD-407A-A287-44BF3822A5B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DDD-407A-A287-44BF3822A5B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735C-4288-846A-F1E2832AEA4B}"/>
              </c:ext>
            </c:extLst>
          </c:dPt>
          <c:dLbls>
            <c:dLbl>
              <c:idx val="0"/>
              <c:layout>
                <c:manualLayout>
                  <c:x val="-4.6142008658926724E-2"/>
                  <c:y val="0.268362969608119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FA-4DDD-86DF-034206D5869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8FA-4DDD-86DF-034206D58692}"/>
                </c:ext>
              </c:extLst>
            </c:dLbl>
            <c:dLbl>
              <c:idx val="2"/>
              <c:layout>
                <c:manualLayout>
                  <c:x val="0.14355291582777191"/>
                  <c:y val="8.84599779546590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FA-4DDD-86DF-034206D58692}"/>
                </c:ext>
              </c:extLst>
            </c:dLbl>
            <c:dLbl>
              <c:idx val="3"/>
              <c:layout>
                <c:manualLayout>
                  <c:x val="0.14013498926044399"/>
                  <c:y val="-6.8355437510418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FA-4DDD-86DF-034206D58692}"/>
                </c:ext>
              </c:extLst>
            </c:dLbl>
            <c:dLbl>
              <c:idx val="4"/>
              <c:layout>
                <c:manualLayout>
                  <c:x val="3.2258358057586783E-3"/>
                  <c:y val="0.201431352094184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8748624163915"/>
                      <c:h val="0.16765112411162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8FA-4DDD-86DF-034206D58692}"/>
                </c:ext>
              </c:extLst>
            </c:dLbl>
            <c:dLbl>
              <c:idx val="5"/>
              <c:layout>
                <c:manualLayout>
                  <c:x val="-5.1244094488188986E-2"/>
                  <c:y val="-1.29706843220184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FA-4DDD-86DF-034206D58692}"/>
                </c:ext>
              </c:extLst>
            </c:dLbl>
            <c:dLbl>
              <c:idx val="6"/>
              <c:layout>
                <c:manualLayout>
                  <c:x val="-2.421673344248651E-2"/>
                  <c:y val="-2.914087860557620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28935574237229"/>
                      <c:h val="0.12978219213009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8FA-4DDD-86DF-034206D58692}"/>
                </c:ext>
              </c:extLst>
            </c:dLbl>
            <c:dLbl>
              <c:idx val="7"/>
              <c:layout>
                <c:manualLayout>
                  <c:x val="-0.19774598115951866"/>
                  <c:y val="-6.4907883397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95-41E3-BDA5-42927D95116A}"/>
                </c:ext>
              </c:extLst>
            </c:dLbl>
            <c:dLbl>
              <c:idx val="8"/>
              <c:layout>
                <c:manualLayout>
                  <c:x val="8.3331606428177926E-2"/>
                  <c:y val="-3.1590983253334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DD-407A-A287-44BF3822A5B9}"/>
                </c:ext>
              </c:extLst>
            </c:dLbl>
            <c:dLbl>
              <c:idx val="9"/>
              <c:layout>
                <c:manualLayout>
                  <c:x val="0.11791846657281274"/>
                  <c:y val="-4.62404430217536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DDD-407A-A287-44BF3822A5B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735C-4288-846A-F1E2832AEA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'Бюджет без Осв.субв.'!$B$17:$B$26</c:f>
              <c:strCache>
                <c:ptCount val="9"/>
                <c:pt idx="0">
                  <c:v>Податок на доходи фізичних осіб</c:v>
                </c:pt>
                <c:pt idx="1">
                  <c:v>Податок на прибуток</c:v>
                </c:pt>
                <c:pt idx="2">
                  <c:v>Рентна плата за викор.прир.ресурсів</c:v>
                </c:pt>
                <c:pt idx="3">
                  <c:v>Акцизний податок</c:v>
                </c:pt>
                <c:pt idx="4">
                  <c:v>Податок на нерухоме майно(житлова, неж.нерухомість)</c:v>
                </c:pt>
                <c:pt idx="5">
                  <c:v>Плата за землю(зем.податок, оренда)</c:v>
                </c:pt>
                <c:pt idx="6">
                  <c:v>Єдиний податок</c:v>
                </c:pt>
                <c:pt idx="7">
                  <c:v>Плата за надання адміністративних послуг</c:v>
                </c:pt>
                <c:pt idx="8">
                  <c:v>Інші надходження (туристичний,адмін.штрафи,інші…)</c:v>
                </c:pt>
              </c:strCache>
            </c:strRef>
          </c:cat>
          <c:val>
            <c:numRef>
              <c:f>'Бюджет без Осв.субв.'!$D$17:$D$27</c:f>
              <c:numCache>
                <c:formatCode>#,##0.00</c:formatCode>
                <c:ptCount val="11"/>
                <c:pt idx="0">
                  <c:v>11215608</c:v>
                </c:pt>
                <c:pt idx="1">
                  <c:v>1100</c:v>
                </c:pt>
                <c:pt idx="2">
                  <c:v>51150</c:v>
                </c:pt>
                <c:pt idx="3">
                  <c:v>147001</c:v>
                </c:pt>
                <c:pt idx="4">
                  <c:v>892600</c:v>
                </c:pt>
                <c:pt idx="5">
                  <c:v>3179000</c:v>
                </c:pt>
                <c:pt idx="6">
                  <c:v>3176000</c:v>
                </c:pt>
                <c:pt idx="7">
                  <c:v>392000</c:v>
                </c:pt>
                <c:pt idx="8">
                  <c:v>10115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A-4DDD-86DF-034206D5869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>
                <a:solidFill>
                  <a:sysClr val="windowText" lastClr="000000"/>
                </a:solidFill>
              </a:rPr>
              <a:t>Структура видатків ЗФ бюджету громади за економічною структурою на 2024р.                                                                                    (без освітньої субвенції)  </a:t>
            </a:r>
            <a:r>
              <a:rPr lang="uk-UA" sz="800">
                <a:solidFill>
                  <a:sysClr val="windowText" lastClr="000000"/>
                </a:solidFill>
              </a:rPr>
              <a:t>(Відсоток)</a:t>
            </a:r>
          </a:p>
        </c:rich>
      </c:tx>
      <c:layout>
        <c:manualLayout>
          <c:xMode val="edge"/>
          <c:yMode val="edge"/>
          <c:x val="0.158286143058584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0070307176914218E-2"/>
          <c:y val="0.31180386892870449"/>
          <c:w val="0.83336313797582362"/>
          <c:h val="0.58344635757317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69E4-48E9-BF23-620E0F9C8E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9E4-48E9-BF23-620E0F9C8E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9E4-48E9-BF23-620E0F9C8E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69E4-48E9-BF23-620E0F9C8E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69E4-48E9-BF23-620E0F9C8E2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69E4-48E9-BF23-620E0F9C8E29}"/>
                </c:ext>
              </c:extLst>
            </c:dLbl>
            <c:dLbl>
              <c:idx val="1"/>
              <c:layout>
                <c:manualLayout>
                  <c:x val="-7.1886115268858755E-2"/>
                  <c:y val="0.227108203804761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6555150120701"/>
                      <c:h val="0.195571725104291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9E4-48E9-BF23-620E0F9C8E29}"/>
                </c:ext>
              </c:extLst>
            </c:dLbl>
            <c:dLbl>
              <c:idx val="2"/>
              <c:layout>
                <c:manualLayout>
                  <c:x val="-7.380549547296239E-2"/>
                  <c:y val="9.5483499955763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5413804611655"/>
                      <c:h val="0.106060940779196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9E4-48E9-BF23-620E0F9C8E29}"/>
                </c:ext>
              </c:extLst>
            </c:dLbl>
            <c:dLbl>
              <c:idx val="3"/>
              <c:layout>
                <c:manualLayout>
                  <c:x val="-6.2149662519913801E-2"/>
                  <c:y val="-5.8821035713232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45987295339972"/>
                      <c:h val="0.236965006127741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9E4-48E9-BF23-620E0F9C8E29}"/>
                </c:ext>
              </c:extLst>
            </c:dLbl>
            <c:dLbl>
              <c:idx val="4"/>
              <c:layout>
                <c:manualLayout>
                  <c:x val="0.52532116144393237"/>
                  <c:y val="-4.68164794007489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7440418542852"/>
                      <c:h val="0.128536425924287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9E4-48E9-BF23-620E0F9C8E2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'Бюджет без Осв.субв.'!$B$46:$B$50</c:f>
              <c:strCache>
                <c:ptCount val="5"/>
                <c:pt idx="0">
                  <c:v>заробітна плата з нарахуванням</c:v>
                </c:pt>
                <c:pt idx="1">
                  <c:v>енергоносії </c:v>
                </c:pt>
                <c:pt idx="2">
                  <c:v>харчування</c:v>
                </c:pt>
                <c:pt idx="3">
                  <c:v>інші поточні видатки(послуги, придбання пального… та ін.)</c:v>
                </c:pt>
                <c:pt idx="4">
                  <c:v>трансферти одержувачам Амбулаторія, КГ (КЕКВ2610)</c:v>
                </c:pt>
              </c:strCache>
            </c:strRef>
          </c:cat>
          <c:val>
            <c:numRef>
              <c:f>'Бюджет без Осв.субв.'!$C$46:$C$50</c:f>
              <c:numCache>
                <c:formatCode>#,##0</c:formatCode>
                <c:ptCount val="5"/>
                <c:pt idx="0">
                  <c:v>12797693</c:v>
                </c:pt>
                <c:pt idx="1">
                  <c:v>2496402</c:v>
                </c:pt>
                <c:pt idx="2">
                  <c:v>750000</c:v>
                </c:pt>
                <c:pt idx="3">
                  <c:v>3530445</c:v>
                </c:pt>
                <c:pt idx="4">
                  <c:v>2217234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4-48E9-BF23-620E0F9C8E2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9E4-48E9-BF23-620E0F9C8E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69E4-48E9-BF23-620E0F9C8E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9E4-48E9-BF23-620E0F9C8E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69E4-48E9-BF23-620E0F9C8E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9E4-48E9-BF23-620E0F9C8E2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9E4-48E9-BF23-620E0F9C8E2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69E4-48E9-BF23-620E0F9C8E2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69E4-48E9-BF23-620E0F9C8E2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69E4-48E9-BF23-620E0F9C8E2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9E4-48E9-BF23-620E0F9C8E2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'Бюджет без Осв.субв.'!$B$46:$B$50</c:f>
              <c:strCache>
                <c:ptCount val="5"/>
                <c:pt idx="0">
                  <c:v>заробітна плата з нарахуванням</c:v>
                </c:pt>
                <c:pt idx="1">
                  <c:v>енергоносії </c:v>
                </c:pt>
                <c:pt idx="2">
                  <c:v>харчування</c:v>
                </c:pt>
                <c:pt idx="3">
                  <c:v>інші поточні видатки(послуги, придбання пального… та ін.)</c:v>
                </c:pt>
                <c:pt idx="4">
                  <c:v>трансферти одержувачам Амбулаторія, КГ (КЕКВ2610)</c:v>
                </c:pt>
              </c:strCache>
            </c:strRef>
          </c:cat>
          <c:val>
            <c:numRef>
              <c:f>'Бюджет без Осв.субв.'!$D$46:$D$50</c:f>
              <c:numCache>
                <c:formatCode>0</c:formatCode>
                <c:ptCount val="5"/>
                <c:pt idx="0">
                  <c:v>58.727173840918134</c:v>
                </c:pt>
                <c:pt idx="1">
                  <c:v>11.455708011656142</c:v>
                </c:pt>
                <c:pt idx="2">
                  <c:v>3.4416656486984492</c:v>
                </c:pt>
                <c:pt idx="3">
                  <c:v>16.200815041492262</c:v>
                </c:pt>
                <c:pt idx="4">
                  <c:v>10.17463745723501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4-48E9-BF23-620E0F9C8E2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400">
                <a:solidFill>
                  <a:sysClr val="windowText" lastClr="000000"/>
                </a:solidFill>
              </a:rPr>
              <a:t>Структура видатків ЗФ бюджету громади на 2024р.                                                 (без освітньої субвенції)</a:t>
            </a:r>
            <a:r>
              <a:rPr lang="uk-UA" sz="800" baseline="0">
                <a:solidFill>
                  <a:sysClr val="windowText" lastClr="000000"/>
                </a:solidFill>
              </a:rPr>
              <a:t>(</a:t>
            </a:r>
            <a:r>
              <a:rPr lang="uk-UA" sz="800">
                <a:solidFill>
                  <a:sysClr val="windowText" lastClr="000000"/>
                </a:solidFill>
              </a:rPr>
              <a:t>відсоток)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932342570355138E-2"/>
          <c:y val="0.19497148705556416"/>
          <c:w val="0.95506765742964483"/>
          <c:h val="0.75169516361309741"/>
        </c:manualLayout>
      </c:layout>
      <c:pie3DChart>
        <c:varyColors val="1"/>
        <c:ser>
          <c:idx val="0"/>
          <c:order val="0"/>
          <c:tx>
            <c:strRef>
              <c:f>'Бюджет без Осв.субв.'!$C$59:$C$60</c:f>
              <c:strCache>
                <c:ptCount val="2"/>
                <c:pt idx="0">
                  <c:v>Структура видатків ЗФ бюджету громади на 2024р.                                                 (без освітньої субвенції)</c:v>
                </c:pt>
                <c:pt idx="1">
                  <c:v>відсоток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21-4FF1-B480-F4648675F42C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6821-4FF1-B480-F4648675F42C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821-4FF1-B480-F4648675F42C}"/>
              </c:ext>
            </c:extLst>
          </c:dPt>
          <c:dPt>
            <c:idx val="3"/>
            <c:bubble3D val="0"/>
            <c:explosion val="5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6821-4FF1-B480-F4648675F42C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821-4FF1-B480-F4648675F42C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6821-4FF1-B480-F4648675F4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821-4FF1-B480-F4648675F4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alpha val="90000"/>
                </a:schemeClr>
              </a:solidFill>
              <a:ln w="19050">
                <a:solidFill>
                  <a:schemeClr val="accent2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821-4FF1-B480-F4648675F4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alpha val="90000"/>
                </a:schemeClr>
              </a:solidFill>
              <a:ln w="19050">
                <a:solidFill>
                  <a:schemeClr val="accent3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54E5-4729-ACD9-9C55FB9EEDD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alpha val="90000"/>
                </a:schemeClr>
              </a:solidFill>
              <a:ln w="19050">
                <a:solidFill>
                  <a:schemeClr val="accent4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10B-4E09-824C-C85109F7E7E3}"/>
              </c:ext>
            </c:extLst>
          </c:dPt>
          <c:dLbls>
            <c:dLbl>
              <c:idx val="0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5B9BD5"/>
                  </a:solidFill>
                  <a:round/>
                </a:ln>
                <a:effectLst>
                  <a:outerShdw blurRad="50800" dist="38100" dir="2700000" algn="tl" rotWithShape="0">
                    <a:srgbClr val="5B9BD5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1-4FF1-B480-F4648675F42C}"/>
                </c:ext>
              </c:extLst>
            </c:dLbl>
            <c:dLbl>
              <c:idx val="1"/>
              <c:layout>
                <c:manualLayout>
                  <c:x val="1.7188976377952758E-2"/>
                  <c:y val="-9.232757363662867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21-4FF1-B480-F4648675F42C}"/>
                </c:ext>
              </c:extLst>
            </c:dLbl>
            <c:dLbl>
              <c:idx val="2"/>
              <c:layout>
                <c:manualLayout>
                  <c:x val="2.2054319055783984E-2"/>
                  <c:y val="-5.0759113984065997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5B9BD5"/>
                  </a:solidFill>
                  <a:round/>
                </a:ln>
                <a:effectLst>
                  <a:outerShdw blurRad="50800" dist="38100" dir="2700000" algn="tl" rotWithShape="0">
                    <a:srgbClr val="5B9BD5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21-4FF1-B480-F4648675F42C}"/>
                </c:ext>
              </c:extLst>
            </c:dLbl>
            <c:dLbl>
              <c:idx val="3"/>
              <c:layout>
                <c:manualLayout>
                  <c:x val="5.2854122621564482E-3"/>
                  <c:y val="-0.11838957184041501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82353659280962"/>
                      <c:h val="8.88830115489729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821-4FF1-B480-F4648675F42C}"/>
                </c:ext>
              </c:extLst>
            </c:dLbl>
            <c:dLbl>
              <c:idx val="4"/>
              <c:layout>
                <c:manualLayout>
                  <c:x val="2.9950669485553208E-2"/>
                  <c:y val="-8.7215327917387772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21-4FF1-B480-F4648675F42C}"/>
                </c:ext>
              </c:extLst>
            </c:dLbl>
            <c:dLbl>
              <c:idx val="5"/>
              <c:layout>
                <c:manualLayout>
                  <c:x val="7.2927591239255012E-4"/>
                  <c:y val="0.43354540349211174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1-4FF1-B480-F4648675F42C}"/>
                </c:ext>
              </c:extLst>
            </c:dLbl>
            <c:dLbl>
              <c:idx val="6"/>
              <c:layout>
                <c:manualLayout>
                  <c:x val="-6.0722034481419211E-2"/>
                  <c:y val="-4.314124844418251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1-4FF1-B480-F4648675F42C}"/>
                </c:ext>
              </c:extLst>
            </c:dLbl>
            <c:dLbl>
              <c:idx val="7"/>
              <c:layout>
                <c:manualLayout>
                  <c:x val="-0.13185730219240566"/>
                  <c:y val="-7.6337343576564964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21-4FF1-B480-F4648675F42C}"/>
                </c:ext>
              </c:extLst>
            </c:dLbl>
            <c:dLbl>
              <c:idx val="8"/>
              <c:layout>
                <c:manualLayout>
                  <c:x val="3.5975484565486396E-2"/>
                  <c:y val="-2.3052408054917511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E5-4729-ACD9-9C55FB9EEDD7}"/>
                </c:ext>
              </c:extLst>
            </c:dLbl>
            <c:dLbl>
              <c:idx val="9"/>
              <c:layout>
                <c:manualLayout>
                  <c:x val="0.2651120426649381"/>
                  <c:y val="1.4348091349735959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44321996748293"/>
                      <c:h val="9.08178133379981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10B-4E09-824C-C85109F7E7E3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'Бюджет без Осв.субв.'!$B$61:$B$70</c:f>
              <c:strCache>
                <c:ptCount val="10"/>
                <c:pt idx="0">
                  <c:v>Державне управління</c:v>
                </c:pt>
                <c:pt idx="1">
                  <c:v>Освіта</c:v>
                </c:pt>
                <c:pt idx="2">
                  <c:v>Охорона здоров'я</c:v>
                </c:pt>
                <c:pt idx="3">
                  <c:v>Соціальний захист</c:v>
                </c:pt>
                <c:pt idx="4">
                  <c:v>Культура і мистецтво</c:v>
                </c:pt>
                <c:pt idx="5">
                  <c:v>Фізична культура і спорт</c:v>
                </c:pt>
                <c:pt idx="6">
                  <c:v>ЖКГ</c:v>
                </c:pt>
                <c:pt idx="7">
                  <c:v>Економічна діяльність(КПКВК 7130земл., 7461 дороги)</c:v>
                </c:pt>
                <c:pt idx="8">
                  <c:v>Інша діяльність(КПКВК 8220-військовим, 8110, 8710 рез.фонд)</c:v>
                </c:pt>
                <c:pt idx="9">
                  <c:v>Міжбюджетні трансферти</c:v>
                </c:pt>
              </c:strCache>
            </c:strRef>
          </c:cat>
          <c:val>
            <c:numRef>
              <c:f>'Бюджет без Осв.субв.'!$C$61:$C$70</c:f>
              <c:numCache>
                <c:formatCode>0</c:formatCode>
                <c:ptCount val="10"/>
                <c:pt idx="0">
                  <c:v>27.375325202987145</c:v>
                </c:pt>
                <c:pt idx="1">
                  <c:v>40.543491319247345</c:v>
                </c:pt>
                <c:pt idx="2">
                  <c:v>1.3766662594793797</c:v>
                </c:pt>
                <c:pt idx="3">
                  <c:v>6.2217789152916145</c:v>
                </c:pt>
                <c:pt idx="4">
                  <c:v>5.9226798148695927</c:v>
                </c:pt>
                <c:pt idx="5">
                  <c:v>0.22944437657989661</c:v>
                </c:pt>
                <c:pt idx="6">
                  <c:v>10.404081833814907</c:v>
                </c:pt>
                <c:pt idx="7">
                  <c:v>3.4416656486984492</c:v>
                </c:pt>
                <c:pt idx="8">
                  <c:v>4.1299987784381393</c:v>
                </c:pt>
                <c:pt idx="9">
                  <c:v>0.35486785059353132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1-4FF1-B480-F4648675F42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3046632090885627E-2"/>
          <c:y val="9.7885170159792631E-3"/>
          <c:w val="0.95605636403124783"/>
          <c:h val="0.9205812247369599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510B-4352-9FBA-239F89AE34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510B-4352-9FBA-239F89AE34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10B-4352-9FBA-239F89AE34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510B-4352-9FBA-239F89AE34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10B-4352-9FBA-239F89AE34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10B-4352-9FBA-239F89AE34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510B-4352-9FBA-239F89AE34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510B-4352-9FBA-239F89AE34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510B-4352-9FBA-239F89AE34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510B-4352-9FBA-239F89AE34C3}"/>
              </c:ext>
            </c:extLst>
          </c:dPt>
          <c:dPt>
            <c:idx val="10"/>
            <c:bubble3D val="0"/>
            <c:explosion val="28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510B-4352-9FBA-239F89AE34C3}"/>
              </c:ext>
            </c:extLst>
          </c:dPt>
          <c:dLbls>
            <c:dLbl>
              <c:idx val="0"/>
              <c:layout>
                <c:manualLayout>
                  <c:x val="-5.8104751644574376E-2"/>
                  <c:y val="-4.81668761839676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50888216846184"/>
                      <c:h val="8.91266751704382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10B-4352-9FBA-239F89AE34C3}"/>
                </c:ext>
              </c:extLst>
            </c:dLbl>
            <c:dLbl>
              <c:idx val="1"/>
              <c:layout>
                <c:manualLayout>
                  <c:x val="-0.52806965465216138"/>
                  <c:y val="0.326299285477027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0B-4352-9FBA-239F89AE34C3}"/>
                </c:ext>
              </c:extLst>
            </c:dLbl>
            <c:dLbl>
              <c:idx val="2"/>
              <c:layout>
                <c:manualLayout>
                  <c:x val="0.14355291582777191"/>
                  <c:y val="8.84599779546590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0B-4352-9FBA-239F89AE34C3}"/>
                </c:ext>
              </c:extLst>
            </c:dLbl>
            <c:dLbl>
              <c:idx val="3"/>
              <c:layout>
                <c:manualLayout>
                  <c:x val="0"/>
                  <c:y val="-6.54246298497767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24478947859934"/>
                      <c:h val="0.10240326677755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10B-4352-9FBA-239F89AE34C3}"/>
                </c:ext>
              </c:extLst>
            </c:dLbl>
            <c:dLbl>
              <c:idx val="4"/>
              <c:layout>
                <c:manualLayout>
                  <c:x val="3.2258358057586783E-3"/>
                  <c:y val="0.201431352094184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8748624163915"/>
                      <c:h val="0.16765112411162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10B-4352-9FBA-239F89AE34C3}"/>
                </c:ext>
              </c:extLst>
            </c:dLbl>
            <c:dLbl>
              <c:idx val="5"/>
              <c:layout>
                <c:manualLayout>
                  <c:x val="-7.5169624698206497E-2"/>
                  <c:y val="2.21992439530630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10B-4352-9FBA-239F89AE34C3}"/>
                </c:ext>
              </c:extLst>
            </c:dLbl>
            <c:dLbl>
              <c:idx val="6"/>
              <c:layout>
                <c:manualLayout>
                  <c:x val="-2.421673344248651E-2"/>
                  <c:y val="-2.914087860557620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28935574237229"/>
                      <c:h val="0.12978219213009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10B-4352-9FBA-239F89AE34C3}"/>
                </c:ext>
              </c:extLst>
            </c:dLbl>
            <c:dLbl>
              <c:idx val="7"/>
              <c:layout>
                <c:manualLayout>
                  <c:x val="9.1068769489918808E-2"/>
                  <c:y val="2.30171075966086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10B-4352-9FBA-239F89AE34C3}"/>
                </c:ext>
              </c:extLst>
            </c:dLbl>
            <c:dLbl>
              <c:idx val="8"/>
              <c:layout>
                <c:manualLayout>
                  <c:x val="-0.19693837209271031"/>
                  <c:y val="5.6333973911134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10B-4352-9FBA-239F89AE34C3}"/>
                </c:ext>
              </c:extLst>
            </c:dLbl>
            <c:dLbl>
              <c:idx val="9"/>
              <c:layout>
                <c:manualLayout>
                  <c:x val="-9.7410907168845318E-2"/>
                  <c:y val="-2.86553820150923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10B-4352-9FBA-239F89AE34C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510B-4352-9FBA-239F89AE34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'БЮДЖЕТ 2024'!$B$17:$B$27</c:f>
              <c:numCache>
                <c:formatCode>General</c:formatCode>
                <c:ptCount val="11"/>
              </c:numCache>
            </c:numRef>
          </c:cat>
          <c:val>
            <c:numRef>
              <c:f>'БЮДЖЕТ 2024'!$D$17:$D$27</c:f>
              <c:numCache>
                <c:formatCode>#,##0.00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6-510B-4352-9FBA-239F89AE34C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>
                <a:solidFill>
                  <a:sysClr val="windowText" lastClr="000000"/>
                </a:solidFill>
              </a:rPr>
              <a:t>Структура видатків ЗФ бюджету громади за економічною структурою за  1 півріччя 2025р.                                                                                      </a:t>
            </a:r>
            <a:r>
              <a:rPr lang="uk-UA" sz="800">
                <a:solidFill>
                  <a:sysClr val="windowText" lastClr="000000"/>
                </a:solidFill>
              </a:rPr>
              <a:t>(Відсоток)</a:t>
            </a:r>
          </a:p>
        </c:rich>
      </c:tx>
      <c:layout>
        <c:manualLayout>
          <c:xMode val="edge"/>
          <c:yMode val="edge"/>
          <c:x val="0.158286143058584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99419574534078E-2"/>
          <c:y val="0.21451882994263727"/>
          <c:w val="0.83336313797582362"/>
          <c:h val="0.5834463575731722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ADF-4861-8658-BBBD583480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ADF-4861-8658-BBBD583480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ADF-4861-8658-BBBD583480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ADF-4861-8658-BBBD583480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ADF-4861-8658-BBBD583480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A53-44C5-87BC-E56E7E1737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AB56-43B9-A0BF-91C781665B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DE21-4AFC-B61D-6C3FDF22BBE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ADF-4861-8658-BBBD583480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ADF-4861-8658-BBBD583480E2}"/>
                </c:ext>
              </c:extLst>
            </c:dLbl>
            <c:dLbl>
              <c:idx val="2"/>
              <c:layout>
                <c:manualLayout>
                  <c:x val="6.1019960849593118E-8"/>
                  <c:y val="0.146267401447494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6555150120701"/>
                      <c:h val="0.195571725104291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ADF-4861-8658-BBBD583480E2}"/>
                </c:ext>
              </c:extLst>
            </c:dLbl>
            <c:dLbl>
              <c:idx val="3"/>
              <c:layout>
                <c:manualLayout>
                  <c:x val="-1.9514427559543277E-2"/>
                  <c:y val="6.0073822876020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5413804611655"/>
                      <c:h val="0.106060940779196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ADF-4861-8658-BBBD583480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ADF-4861-8658-BBBD583480E2}"/>
                </c:ext>
              </c:extLst>
            </c:dLbl>
            <c:dLbl>
              <c:idx val="5"/>
              <c:layout>
                <c:manualLayout>
                  <c:x val="-6.2149662519913801E-2"/>
                  <c:y val="-5.8821035713232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45987295339972"/>
                      <c:h val="0.236965006127741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A53-44C5-87BC-E56E7E1737E4}"/>
                </c:ext>
              </c:extLst>
            </c:dLbl>
            <c:dLbl>
              <c:idx val="6"/>
              <c:layout>
                <c:manualLayout>
                  <c:x val="0.39841761615603921"/>
                  <c:y val="-2.50436455624042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7440418542852"/>
                      <c:h val="0.128536425924287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AB56-43B9-A0BF-91C781665B9E}"/>
                </c:ext>
              </c:extLst>
            </c:dLbl>
            <c:dLbl>
              <c:idx val="7"/>
              <c:layout>
                <c:manualLayout>
                  <c:x val="-9.764414135151897E-2"/>
                  <c:y val="-1.9081100694784336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E21-4AFC-B61D-6C3FDF22BBE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'БЮДЖЕТ 2024'!$B$46:$B$53</c:f>
              <c:strCache>
                <c:ptCount val="7"/>
                <c:pt idx="0">
                  <c:v>заробітна плата Місцевий бюджет</c:v>
                </c:pt>
                <c:pt idx="1">
                  <c:v>заробітна плата Освітня субвенція</c:v>
                </c:pt>
                <c:pt idx="2">
                  <c:v>енергоносії </c:v>
                </c:pt>
                <c:pt idx="3">
                  <c:v>харчування</c:v>
                </c:pt>
                <c:pt idx="4">
                  <c:v>соціальне забезпечення</c:v>
                </c:pt>
                <c:pt idx="5">
                  <c:v>інші поточні видатки(послуги, придбання … та ін.)</c:v>
                </c:pt>
                <c:pt idx="6">
                  <c:v>трансферти одержувачам Амбулаторія, КГ (КЕКВ2610)</c:v>
                </c:pt>
              </c:strCache>
            </c:strRef>
          </c:cat>
          <c:val>
            <c:numRef>
              <c:f>'БЮДЖЕТ 2024'!$C$46:$C$53</c:f>
              <c:numCache>
                <c:formatCode>#,##0</c:formatCode>
                <c:ptCount val="8"/>
                <c:pt idx="0">
                  <c:v>4336370.78</c:v>
                </c:pt>
                <c:pt idx="1">
                  <c:v>12682922.57</c:v>
                </c:pt>
                <c:pt idx="2">
                  <c:v>857543.15</c:v>
                </c:pt>
                <c:pt idx="3">
                  <c:v>231651.06</c:v>
                </c:pt>
                <c:pt idx="4" formatCode="#,##0.00">
                  <c:v>921106.78</c:v>
                </c:pt>
                <c:pt idx="5">
                  <c:v>816615.16999999736</c:v>
                </c:pt>
                <c:pt idx="6">
                  <c:v>1270193.3999999999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DF-4861-8658-BBBD583480E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2ADF-4861-8658-BBBD583480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2ADF-4861-8658-BBBD583480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2ADF-4861-8658-BBBD583480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2ADF-4861-8658-BBBD583480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2ADF-4861-8658-BBBD583480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EA53-44C5-87BC-E56E7E1737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DE21-4AFC-B61D-6C3FDF22BBE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2ADF-4861-8658-BBBD583480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2ADF-4861-8658-BBBD583480E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2ADF-4861-8658-BBBD583480E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2ADF-4861-8658-BBBD583480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2ADF-4861-8658-BBBD583480E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EA53-44C5-87BC-E56E7E1737E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DE21-4AFC-B61D-6C3FDF22BBE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'БЮДЖЕТ 2024'!$B$46:$B$53</c:f>
              <c:strCache>
                <c:ptCount val="7"/>
                <c:pt idx="0">
                  <c:v>заробітна плата Місцевий бюджет</c:v>
                </c:pt>
                <c:pt idx="1">
                  <c:v>заробітна плата Освітня субвенція</c:v>
                </c:pt>
                <c:pt idx="2">
                  <c:v>енергоносії </c:v>
                </c:pt>
                <c:pt idx="3">
                  <c:v>харчування</c:v>
                </c:pt>
                <c:pt idx="4">
                  <c:v>соціальне забезпечення</c:v>
                </c:pt>
                <c:pt idx="5">
                  <c:v>інші поточні видатки(послуги, придбання … та ін.)</c:v>
                </c:pt>
                <c:pt idx="6">
                  <c:v>трансферти одержувачам Амбулаторія, КГ (КЕКВ2610)</c:v>
                </c:pt>
              </c:strCache>
            </c:strRef>
          </c:cat>
          <c:val>
            <c:numRef>
              <c:f>'БЮДЖЕТ 2024'!$D$46:$D$52</c:f>
              <c:numCache>
                <c:formatCode>0</c:formatCode>
                <c:ptCount val="7"/>
                <c:pt idx="0">
                  <c:v>20.535556166843381</c:v>
                </c:pt>
                <c:pt idx="1">
                  <c:v>60.061946270185089</c:v>
                </c:pt>
                <c:pt idx="2">
                  <c:v>4.061028545699406</c:v>
                </c:pt>
                <c:pt idx="3">
                  <c:v>1.0970195112648569</c:v>
                </c:pt>
                <c:pt idx="4" formatCode="General">
                  <c:v>1</c:v>
                </c:pt>
                <c:pt idx="5">
                  <c:v>3.8672077506783911</c:v>
                </c:pt>
                <c:pt idx="6">
                  <c:v>6.0151977844601561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ADF-4861-8658-BBBD583480E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400">
                <a:solidFill>
                  <a:sysClr val="windowText" lastClr="000000"/>
                </a:solidFill>
              </a:rPr>
              <a:t>Структура видатків ЗФ бюджету громади за  1 півріччя  2025р.                                                 </a:t>
            </a:r>
            <a:r>
              <a:rPr lang="uk-UA" sz="800" baseline="0">
                <a:solidFill>
                  <a:sysClr val="windowText" lastClr="000000"/>
                </a:solidFill>
              </a:rPr>
              <a:t>(</a:t>
            </a:r>
            <a:r>
              <a:rPr lang="uk-UA" sz="800">
                <a:solidFill>
                  <a:sysClr val="windowText" lastClr="000000"/>
                </a:solidFill>
              </a:rPr>
              <a:t>відсоток)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932342570355138E-2"/>
          <c:y val="0.19497148705556416"/>
          <c:w val="0.95506765742964483"/>
          <c:h val="0.75169516361309741"/>
        </c:manualLayout>
      </c:layout>
      <c:pie3DChart>
        <c:varyColors val="1"/>
        <c:ser>
          <c:idx val="0"/>
          <c:order val="0"/>
          <c:tx>
            <c:strRef>
              <c:f>'БЮДЖЕТ 2024'!$C$61:$C$62</c:f>
              <c:strCache>
                <c:ptCount val="2"/>
                <c:pt idx="0">
                  <c:v>Структура видатків ЗФ бюджету громади за 1 півріччя  2025 р.                                              </c:v>
                </c:pt>
                <c:pt idx="1">
                  <c:v>відсоток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6C8-455C-BFF9-441988DCEDDA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6C8-455C-BFF9-441988DCEDDA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6C8-455C-BFF9-441988DCEDDA}"/>
              </c:ext>
            </c:extLst>
          </c:dPt>
          <c:dPt>
            <c:idx val="3"/>
            <c:bubble3D val="0"/>
            <c:explosion val="5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6C8-455C-BFF9-441988DCEDDA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6C8-455C-BFF9-441988DCEDDA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6C8-455C-BFF9-441988DCED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6C8-455C-BFF9-441988DCED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alpha val="90000"/>
                </a:schemeClr>
              </a:solidFill>
              <a:ln w="19050">
                <a:solidFill>
                  <a:schemeClr val="accent2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6C8-455C-BFF9-441988DCED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alpha val="90000"/>
                </a:schemeClr>
              </a:solidFill>
              <a:ln w="19050">
                <a:solidFill>
                  <a:schemeClr val="accent3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6C8-455C-BFF9-441988DCEDDA}"/>
              </c:ext>
            </c:extLst>
          </c:dPt>
          <c:dLbls>
            <c:dLbl>
              <c:idx val="0"/>
              <c:layout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5B9BD5"/>
                  </a:solidFill>
                  <a:round/>
                </a:ln>
                <a:effectLst>
                  <a:outerShdw blurRad="50800" dist="38100" dir="2700000" algn="tl" rotWithShape="0">
                    <a:srgbClr val="5B9BD5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C8-455C-BFF9-441988DCEDDA}"/>
                </c:ext>
              </c:extLst>
            </c:dLbl>
            <c:dLbl>
              <c:idx val="1"/>
              <c:layout>
                <c:manualLayout>
                  <c:x val="1.7188976377952758E-2"/>
                  <c:y val="-9.232757363662867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C8-455C-BFF9-441988DCEDDA}"/>
                </c:ext>
              </c:extLst>
            </c:dLbl>
            <c:dLbl>
              <c:idx val="2"/>
              <c:layout>
                <c:manualLayout>
                  <c:x val="2.2054319055783984E-2"/>
                  <c:y val="-5.0759113984065997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5B9BD5"/>
                  </a:solidFill>
                  <a:round/>
                </a:ln>
                <a:effectLst>
                  <a:outerShdw blurRad="50800" dist="38100" dir="2700000" algn="tl" rotWithShape="0">
                    <a:srgbClr val="5B9BD5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6C8-455C-BFF9-441988DCEDDA}"/>
                </c:ext>
              </c:extLst>
            </c:dLbl>
            <c:dLbl>
              <c:idx val="3"/>
              <c:layout>
                <c:manualLayout>
                  <c:x val="5.2854122621564482E-3"/>
                  <c:y val="-0.11838957184041501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82353659280962"/>
                      <c:h val="8.88830115489729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6C8-455C-BFF9-441988DCEDDA}"/>
                </c:ext>
              </c:extLst>
            </c:dLbl>
            <c:dLbl>
              <c:idx val="4"/>
              <c:layout>
                <c:manualLayout>
                  <c:x val="0.10394644115574349"/>
                  <c:y val="-8.5537350871664572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6C8-455C-BFF9-441988DCEDDA}"/>
                </c:ext>
              </c:extLst>
            </c:dLbl>
            <c:dLbl>
              <c:idx val="5"/>
              <c:layout>
                <c:manualLayout>
                  <c:x val="-6.2483838568804691E-2"/>
                  <c:y val="-1.1913751153620269E-3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6C8-455C-BFF9-441988DCEDDA}"/>
                </c:ext>
              </c:extLst>
            </c:dLbl>
            <c:dLbl>
              <c:idx val="6"/>
              <c:layout>
                <c:manualLayout>
                  <c:x val="-0.13185730219240566"/>
                  <c:y val="-7.6337343576564964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6C8-455C-BFF9-441988DCEDDA}"/>
                </c:ext>
              </c:extLst>
            </c:dLbl>
            <c:dLbl>
              <c:idx val="7"/>
              <c:layout>
                <c:manualLayout>
                  <c:x val="3.5975484565486396E-2"/>
                  <c:y val="-2.3052408054917511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6C8-455C-BFF9-441988DCEDDA}"/>
                </c:ext>
              </c:extLst>
            </c:dLbl>
            <c:dLbl>
              <c:idx val="8"/>
              <c:layout>
                <c:manualLayout>
                  <c:x val="0.2651120426649381"/>
                  <c:y val="1.4348091349735959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44321996748293"/>
                      <c:h val="9.08178133379981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6C8-455C-BFF9-441988DCEDDA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'БЮДЖЕТ 2024'!$B$63:$B$71</c:f>
              <c:strCache>
                <c:ptCount val="9"/>
                <c:pt idx="0">
                  <c:v>Державне управління</c:v>
                </c:pt>
                <c:pt idx="1">
                  <c:v>Освіта</c:v>
                </c:pt>
                <c:pt idx="2">
                  <c:v>Охорона здоров'я</c:v>
                </c:pt>
                <c:pt idx="3">
                  <c:v>Соціальний захист</c:v>
                </c:pt>
                <c:pt idx="4">
                  <c:v>Культура і мистецтво</c:v>
                </c:pt>
                <c:pt idx="5">
                  <c:v>ЖКГ</c:v>
                </c:pt>
                <c:pt idx="6">
                  <c:v>Економічна діяльність(КПКВК 7130земл., 7461 дороги)</c:v>
                </c:pt>
                <c:pt idx="7">
                  <c:v>Інша діяльність(КПКВК 8220-військовим, 8110, 8710 рез.фонд)</c:v>
                </c:pt>
                <c:pt idx="8">
                  <c:v>Міжбюджетні трансферти</c:v>
                </c:pt>
              </c:strCache>
            </c:strRef>
          </c:cat>
          <c:val>
            <c:numRef>
              <c:f>'БЮДЖЕТ 2024'!$C$63:$C$71</c:f>
              <c:numCache>
                <c:formatCode>0</c:formatCode>
                <c:ptCount val="9"/>
                <c:pt idx="0">
                  <c:v>20.535556166843381</c:v>
                </c:pt>
                <c:pt idx="1">
                  <c:v>60.061946270185089</c:v>
                </c:pt>
                <c:pt idx="2">
                  <c:v>1.0218559520751254</c:v>
                </c:pt>
                <c:pt idx="3">
                  <c:v>4.3620439708687107</c:v>
                </c:pt>
                <c:pt idx="4">
                  <c:v>2.9688207441008712</c:v>
                </c:pt>
                <c:pt idx="5">
                  <c:v>4.9933418323850312</c:v>
                </c:pt>
                <c:pt idx="6">
                  <c:v>4.5887068651315106</c:v>
                </c:pt>
                <c:pt idx="7">
                  <c:v>0.71318207292152869</c:v>
                </c:pt>
                <c:pt idx="8">
                  <c:v>0.75454612548875633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6C8-455C-BFF9-441988DCEDD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247014</xdr:colOff>
      <xdr:row>1</xdr:row>
      <xdr:rowOff>50800</xdr:rowOff>
    </xdr:from>
    <xdr:to>
      <xdr:col>18</xdr:col>
      <xdr:colOff>363220</xdr:colOff>
      <xdr:row>35</xdr:row>
      <xdr:rowOff>149861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139699</xdr:colOff>
      <xdr:row>40</xdr:row>
      <xdr:rowOff>7620</xdr:rowOff>
    </xdr:from>
    <xdr:to>
      <xdr:col>19</xdr:col>
      <xdr:colOff>330200</xdr:colOff>
      <xdr:row>66</xdr:row>
      <xdr:rowOff>50800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139700</xdr:colOff>
      <xdr:row>75</xdr:row>
      <xdr:rowOff>92075</xdr:rowOff>
    </xdr:from>
    <xdr:to>
      <xdr:col>19</xdr:col>
      <xdr:colOff>33020</xdr:colOff>
      <xdr:row>114</xdr:row>
      <xdr:rowOff>170180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247014</xdr:colOff>
      <xdr:row>1</xdr:row>
      <xdr:rowOff>50800</xdr:rowOff>
    </xdr:from>
    <xdr:to>
      <xdr:col>18</xdr:col>
      <xdr:colOff>363220</xdr:colOff>
      <xdr:row>35</xdr:row>
      <xdr:rowOff>149861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</xdr:colOff>
      <xdr:row>24</xdr:row>
      <xdr:rowOff>68580</xdr:rowOff>
    </xdr:from>
    <xdr:to>
      <xdr:col>17</xdr:col>
      <xdr:colOff>314961</xdr:colOff>
      <xdr:row>58</xdr:row>
      <xdr:rowOff>73660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152400</xdr:colOff>
      <xdr:row>76</xdr:row>
      <xdr:rowOff>76201</xdr:rowOff>
    </xdr:from>
    <xdr:to>
      <xdr:col>19</xdr:col>
      <xdr:colOff>33020</xdr:colOff>
      <xdr:row>115</xdr:row>
      <xdr:rowOff>170181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P92"/>
  <sheetViews>
    <sheetView topLeftCell="A28" zoomScaleNormal="100" workbookViewId="0">
      <selection activeCell="D26" sqref="D26"/>
    </sheetView>
  </sheetViews>
  <sheetFormatPr defaultRowHeight="14.4" x14ac:dyDescent="0.3"/>
  <cols>
    <col min="2" max="2" width="49.5546875" customWidth="1"/>
    <col min="3" max="4" width="14.5546875" customWidth="1"/>
  </cols>
  <sheetData>
    <row r="12" spans="2:10" x14ac:dyDescent="0.3">
      <c r="B12" s="3"/>
      <c r="C12" s="3"/>
      <c r="D12" s="3"/>
      <c r="E12" s="3"/>
      <c r="F12" s="3"/>
      <c r="G12" s="3"/>
      <c r="H12" s="9"/>
      <c r="I12" s="1"/>
      <c r="J12" s="1"/>
    </row>
    <row r="13" spans="2:10" ht="18" x14ac:dyDescent="0.35">
      <c r="B13" s="20" t="s">
        <v>32</v>
      </c>
      <c r="C13" s="3"/>
      <c r="D13" s="3"/>
      <c r="E13" s="3"/>
      <c r="F13" s="3"/>
      <c r="G13" s="3"/>
      <c r="H13" s="9"/>
      <c r="I13" s="1"/>
      <c r="J13" s="1"/>
    </row>
    <row r="14" spans="2:10" x14ac:dyDescent="0.3">
      <c r="B14" s="3"/>
      <c r="C14" s="3"/>
      <c r="D14" s="3"/>
      <c r="E14" s="3"/>
      <c r="F14" s="3"/>
      <c r="G14" s="3"/>
      <c r="H14" s="9"/>
      <c r="I14" s="1"/>
      <c r="J14" s="1"/>
    </row>
    <row r="15" spans="2:10" x14ac:dyDescent="0.3">
      <c r="B15" s="3"/>
      <c r="C15" s="3" t="s">
        <v>15</v>
      </c>
      <c r="D15" s="3" t="s">
        <v>16</v>
      </c>
      <c r="E15" s="3"/>
      <c r="F15" s="3"/>
      <c r="G15" s="3"/>
      <c r="H15" s="9"/>
      <c r="I15" s="1"/>
      <c r="J15" s="1"/>
    </row>
    <row r="16" spans="2:10" x14ac:dyDescent="0.3">
      <c r="B16" s="11"/>
      <c r="C16" s="3"/>
      <c r="D16" s="3"/>
      <c r="E16" s="3"/>
      <c r="F16" s="3"/>
      <c r="G16" s="3"/>
      <c r="H16" s="9"/>
      <c r="I16" s="1"/>
      <c r="J16" s="1"/>
    </row>
    <row r="17" spans="2:10" ht="15.6" x14ac:dyDescent="0.3">
      <c r="B17" s="13" t="s">
        <v>11</v>
      </c>
      <c r="C17" s="5">
        <f>D17*100/D28</f>
        <v>58.829575735602589</v>
      </c>
      <c r="D17" s="12">
        <v>11215608</v>
      </c>
      <c r="E17" s="3"/>
      <c r="F17" s="3"/>
      <c r="G17" s="3"/>
      <c r="H17" s="9"/>
      <c r="I17" s="1"/>
      <c r="J17" s="1"/>
    </row>
    <row r="18" spans="2:10" ht="15.6" x14ac:dyDescent="0.3">
      <c r="B18" s="13" t="s">
        <v>23</v>
      </c>
      <c r="C18" s="10">
        <f>D18*C28/D28</f>
        <v>5.7698640420709114E-3</v>
      </c>
      <c r="D18" s="12">
        <v>1100</v>
      </c>
      <c r="E18" s="3"/>
      <c r="F18" s="3"/>
      <c r="G18" s="3"/>
      <c r="H18" s="9"/>
      <c r="I18" s="1"/>
      <c r="J18" s="1"/>
    </row>
    <row r="19" spans="2:10" ht="15.6" x14ac:dyDescent="0.3">
      <c r="B19" s="13" t="s">
        <v>13</v>
      </c>
      <c r="C19" s="10">
        <f>D19*C28/D28</f>
        <v>0.26829867795629736</v>
      </c>
      <c r="D19" s="12">
        <v>51150</v>
      </c>
      <c r="E19" s="3"/>
      <c r="F19" s="3"/>
      <c r="G19" s="3"/>
      <c r="H19" s="9"/>
      <c r="I19" s="1"/>
      <c r="J19" s="1"/>
    </row>
    <row r="20" spans="2:10" ht="15.6" x14ac:dyDescent="0.3">
      <c r="B20" s="13" t="s">
        <v>1</v>
      </c>
      <c r="C20" s="10">
        <f>D20*C28/D28</f>
        <v>0.77106889458951455</v>
      </c>
      <c r="D20" s="12">
        <v>147001</v>
      </c>
      <c r="E20" s="3"/>
      <c r="F20" s="3"/>
      <c r="G20" s="3"/>
      <c r="H20" s="9"/>
      <c r="I20" s="1"/>
      <c r="J20" s="1"/>
    </row>
    <row r="21" spans="2:10" ht="15.6" x14ac:dyDescent="0.3">
      <c r="B21" s="13" t="s">
        <v>25</v>
      </c>
      <c r="C21" s="10">
        <f>D21*C28/D28</f>
        <v>4.6819824035931772</v>
      </c>
      <c r="D21" s="12">
        <v>892600</v>
      </c>
      <c r="E21" s="3"/>
      <c r="F21" s="3"/>
      <c r="G21" s="3"/>
      <c r="H21" s="9"/>
      <c r="I21" s="1"/>
      <c r="J21" s="1"/>
    </row>
    <row r="22" spans="2:10" ht="15.6" x14ac:dyDescent="0.3">
      <c r="B22" s="13" t="s">
        <v>12</v>
      </c>
      <c r="C22" s="10">
        <f>D22*100/D28</f>
        <v>16.674907081584934</v>
      </c>
      <c r="D22" s="12">
        <v>3179000</v>
      </c>
      <c r="E22" s="3"/>
      <c r="F22" s="3"/>
      <c r="G22" s="3"/>
      <c r="H22" s="9"/>
      <c r="I22" s="1"/>
      <c r="J22" s="1"/>
    </row>
    <row r="23" spans="2:10" ht="15.6" x14ac:dyDescent="0.3">
      <c r="B23" s="13" t="s">
        <v>24</v>
      </c>
      <c r="C23" s="10">
        <f>D23*100/D28</f>
        <v>16.659171088742923</v>
      </c>
      <c r="D23" s="12">
        <v>3176000</v>
      </c>
      <c r="E23" s="3"/>
      <c r="F23" s="3"/>
      <c r="G23" s="3"/>
      <c r="H23" s="9"/>
      <c r="I23" s="1"/>
      <c r="J23" s="1"/>
    </row>
    <row r="24" spans="2:10" ht="15.6" x14ac:dyDescent="0.3">
      <c r="B24" s="13" t="s">
        <v>0</v>
      </c>
      <c r="C24" s="10">
        <f>D24*100/D28</f>
        <v>2.0561697313561793</v>
      </c>
      <c r="D24" s="12">
        <v>392000</v>
      </c>
      <c r="E24" s="3"/>
      <c r="F24" s="3"/>
      <c r="G24" s="3"/>
      <c r="H24" s="9"/>
      <c r="I24" s="1"/>
      <c r="J24" s="1"/>
    </row>
    <row r="25" spans="2:10" ht="15.6" x14ac:dyDescent="0.3">
      <c r="B25" s="13" t="s">
        <v>14</v>
      </c>
      <c r="C25" s="10">
        <f>D25*100/D28</f>
        <v>5.30565225323157E-2</v>
      </c>
      <c r="D25" s="12">
        <f>D28-D17-D18-D19-D20-D21-D22-D23-D24-D26-D27</f>
        <v>10115</v>
      </c>
      <c r="E25" s="3"/>
      <c r="F25" s="3"/>
      <c r="G25" s="3"/>
      <c r="H25" s="9"/>
      <c r="I25" s="1"/>
      <c r="J25" s="1"/>
    </row>
    <row r="26" spans="2:10" x14ac:dyDescent="0.3">
      <c r="B26" s="16"/>
      <c r="C26" s="10"/>
      <c r="D26" s="12"/>
      <c r="E26" s="3"/>
      <c r="F26" s="3"/>
      <c r="G26" s="3"/>
      <c r="H26" s="9"/>
      <c r="I26" s="1"/>
      <c r="J26" s="1"/>
    </row>
    <row r="27" spans="2:10" x14ac:dyDescent="0.3">
      <c r="B27" s="16"/>
      <c r="C27" s="10"/>
      <c r="D27" s="12"/>
      <c r="E27" s="3"/>
      <c r="F27" s="3"/>
      <c r="G27" s="3"/>
      <c r="H27" s="9"/>
      <c r="I27" s="1"/>
      <c r="J27" s="1"/>
    </row>
    <row r="28" spans="2:10" x14ac:dyDescent="0.3">
      <c r="B28" s="16"/>
      <c r="C28" s="17">
        <v>100</v>
      </c>
      <c r="D28" s="18">
        <v>19064574</v>
      </c>
      <c r="E28" s="3"/>
      <c r="F28" s="3"/>
      <c r="G28" s="3"/>
      <c r="H28" s="9"/>
      <c r="I28" s="1"/>
      <c r="J28" s="1"/>
    </row>
    <row r="29" spans="2:10" x14ac:dyDescent="0.3">
      <c r="B29" s="1"/>
      <c r="C29" s="8"/>
      <c r="D29" s="1"/>
      <c r="E29" s="3"/>
      <c r="F29" s="3"/>
      <c r="G29" s="3"/>
      <c r="H29" s="9"/>
      <c r="I29" s="1"/>
      <c r="J29" s="1"/>
    </row>
    <row r="30" spans="2:10" x14ac:dyDescent="0.3">
      <c r="B30" s="1"/>
      <c r="C30" s="1"/>
      <c r="D30" s="1"/>
    </row>
    <row r="43" spans="2:8" ht="35.4" customHeight="1" x14ac:dyDescent="0.35">
      <c r="B43" s="27" t="s">
        <v>27</v>
      </c>
      <c r="C43" s="27"/>
      <c r="D43" s="27"/>
      <c r="E43" s="21"/>
      <c r="F43" s="2"/>
      <c r="G43" s="2"/>
      <c r="H43" s="2"/>
    </row>
    <row r="44" spans="2:8" x14ac:dyDescent="0.3">
      <c r="B44" s="2"/>
      <c r="C44" s="2"/>
      <c r="D44" s="2"/>
      <c r="E44" s="2"/>
      <c r="F44" s="2"/>
      <c r="G44" s="2" t="s">
        <v>4</v>
      </c>
      <c r="H44" s="2"/>
    </row>
    <row r="45" spans="2:8" x14ac:dyDescent="0.3">
      <c r="C45" t="s">
        <v>29</v>
      </c>
      <c r="D45" t="s">
        <v>15</v>
      </c>
    </row>
    <row r="46" spans="2:8" x14ac:dyDescent="0.3">
      <c r="B46" s="1" t="s">
        <v>17</v>
      </c>
      <c r="C46" s="4">
        <v>12797693</v>
      </c>
      <c r="D46" s="6">
        <f>C46*100/C52</f>
        <v>58.727173840918134</v>
      </c>
    </row>
    <row r="47" spans="2:8" x14ac:dyDescent="0.3">
      <c r="B47" s="1" t="s">
        <v>2</v>
      </c>
      <c r="C47" s="4">
        <v>2496402</v>
      </c>
      <c r="D47" s="6">
        <f>C47*100/C52</f>
        <v>11.455708011656142</v>
      </c>
    </row>
    <row r="48" spans="2:8" x14ac:dyDescent="0.3">
      <c r="B48" s="1" t="s">
        <v>3</v>
      </c>
      <c r="C48" s="4">
        <v>750000</v>
      </c>
      <c r="D48" s="6">
        <f>C48*100/C52</f>
        <v>3.4416656486984492</v>
      </c>
    </row>
    <row r="49" spans="2:4" x14ac:dyDescent="0.3">
      <c r="B49" s="1" t="s">
        <v>26</v>
      </c>
      <c r="C49" s="4">
        <f>C52-C46-C47-C48-C50</f>
        <v>3530445</v>
      </c>
      <c r="D49" s="6">
        <f>C49*100/C52</f>
        <v>16.200815041492262</v>
      </c>
    </row>
    <row r="50" spans="2:4" x14ac:dyDescent="0.3">
      <c r="B50" s="1" t="s">
        <v>18</v>
      </c>
      <c r="C50" s="4">
        <v>2217234</v>
      </c>
      <c r="D50" s="6">
        <f>C50*D52/C52</f>
        <v>10.17463745723501</v>
      </c>
    </row>
    <row r="51" spans="2:4" x14ac:dyDescent="0.3">
      <c r="B51" s="1"/>
      <c r="C51" s="14"/>
      <c r="D51" s="1"/>
    </row>
    <row r="52" spans="2:4" x14ac:dyDescent="0.3">
      <c r="B52" s="1"/>
      <c r="C52" s="15">
        <v>21791774</v>
      </c>
      <c r="D52" s="16">
        <v>100</v>
      </c>
    </row>
    <row r="59" spans="2:4" ht="43.2" customHeight="1" x14ac:dyDescent="0.35">
      <c r="B59" s="27" t="s">
        <v>28</v>
      </c>
      <c r="C59" s="27"/>
      <c r="D59" s="27"/>
    </row>
    <row r="60" spans="2:4" x14ac:dyDescent="0.3">
      <c r="C60" t="s">
        <v>5</v>
      </c>
      <c r="D60" t="s">
        <v>29</v>
      </c>
    </row>
    <row r="61" spans="2:4" x14ac:dyDescent="0.3">
      <c r="B61" s="1" t="s">
        <v>20</v>
      </c>
      <c r="C61" s="6">
        <f>C71*D61/D71</f>
        <v>27.375325202987145</v>
      </c>
      <c r="D61" s="14">
        <v>5965569</v>
      </c>
    </row>
    <row r="62" spans="2:4" x14ac:dyDescent="0.3">
      <c r="B62" s="1" t="s">
        <v>6</v>
      </c>
      <c r="C62" s="6">
        <f>C71*D62/D71</f>
        <v>40.543491319247345</v>
      </c>
      <c r="D62" s="14">
        <v>8835146</v>
      </c>
    </row>
    <row r="63" spans="2:4" x14ac:dyDescent="0.3">
      <c r="B63" s="1" t="s">
        <v>8</v>
      </c>
      <c r="C63" s="6">
        <f>D63*C71/D71</f>
        <v>1.3766662594793797</v>
      </c>
      <c r="D63" s="14">
        <v>300000</v>
      </c>
    </row>
    <row r="64" spans="2:4" x14ac:dyDescent="0.3">
      <c r="B64" s="1" t="s">
        <v>7</v>
      </c>
      <c r="C64" s="6">
        <f>D64*C71/D71</f>
        <v>6.2217789152916145</v>
      </c>
      <c r="D64" s="14">
        <v>1355836</v>
      </c>
    </row>
    <row r="65" spans="2:16" x14ac:dyDescent="0.3">
      <c r="B65" s="1" t="s">
        <v>21</v>
      </c>
      <c r="C65" s="6">
        <f>D65*C71/D71</f>
        <v>5.9226798148695927</v>
      </c>
      <c r="D65" s="14">
        <v>1290657</v>
      </c>
    </row>
    <row r="66" spans="2:16" x14ac:dyDescent="0.3">
      <c r="B66" s="1" t="s">
        <v>22</v>
      </c>
      <c r="C66" s="6">
        <f>D66*C71/D71</f>
        <v>0.22944437657989661</v>
      </c>
      <c r="D66" s="14">
        <v>50000</v>
      </c>
    </row>
    <row r="67" spans="2:16" x14ac:dyDescent="0.3">
      <c r="B67" s="1" t="s">
        <v>9</v>
      </c>
      <c r="C67" s="6">
        <f>D67*C71/D71</f>
        <v>10.404081833814907</v>
      </c>
      <c r="D67" s="14">
        <v>2267234</v>
      </c>
    </row>
    <row r="68" spans="2:16" x14ac:dyDescent="0.3">
      <c r="B68" s="1" t="s">
        <v>31</v>
      </c>
      <c r="C68" s="6">
        <f>D68*C71/D71</f>
        <v>3.4416656486984492</v>
      </c>
      <c r="D68" s="14">
        <v>750000</v>
      </c>
    </row>
    <row r="69" spans="2:16" x14ac:dyDescent="0.3">
      <c r="B69" s="1" t="s">
        <v>30</v>
      </c>
      <c r="C69" s="6">
        <f>D69*C71/D71</f>
        <v>4.1299987784381393</v>
      </c>
      <c r="D69" s="14">
        <v>900000</v>
      </c>
    </row>
    <row r="70" spans="2:16" x14ac:dyDescent="0.3">
      <c r="B70" s="1" t="s">
        <v>19</v>
      </c>
      <c r="C70" s="6">
        <f>D70*C71/D71</f>
        <v>0.35486785059353132</v>
      </c>
      <c r="D70" s="19">
        <v>77332</v>
      </c>
    </row>
    <row r="71" spans="2:16" x14ac:dyDescent="0.3">
      <c r="B71" s="1"/>
      <c r="C71" s="16">
        <v>100</v>
      </c>
      <c r="D71" s="15">
        <v>21791774</v>
      </c>
    </row>
    <row r="77" spans="2:16" x14ac:dyDescent="0.3">
      <c r="P77" t="s">
        <v>10</v>
      </c>
    </row>
    <row r="79" spans="2:16" x14ac:dyDescent="0.3">
      <c r="B79" s="7"/>
    </row>
    <row r="80" spans="2:16" ht="42.6" customHeight="1" x14ac:dyDescent="0.35">
      <c r="B80" s="28"/>
      <c r="C80" s="28"/>
      <c r="D80" s="28"/>
    </row>
    <row r="81" spans="2:4" x14ac:dyDescent="0.3">
      <c r="B81" s="3"/>
      <c r="C81" s="3"/>
      <c r="D81" s="3"/>
    </row>
    <row r="82" spans="2:4" x14ac:dyDescent="0.3">
      <c r="B82" s="3"/>
      <c r="C82" s="22"/>
      <c r="D82" s="23"/>
    </row>
    <row r="83" spans="2:4" x14ac:dyDescent="0.3">
      <c r="B83" s="3"/>
      <c r="C83" s="22"/>
      <c r="D83" s="23"/>
    </row>
    <row r="84" spans="2:4" x14ac:dyDescent="0.3">
      <c r="B84" s="3"/>
      <c r="C84" s="22"/>
      <c r="D84" s="23"/>
    </row>
    <row r="85" spans="2:4" x14ac:dyDescent="0.3">
      <c r="B85" s="3"/>
      <c r="C85" s="22"/>
      <c r="D85" s="23"/>
    </row>
    <row r="86" spans="2:4" x14ac:dyDescent="0.3">
      <c r="B86" s="3"/>
      <c r="C86" s="22"/>
      <c r="D86" s="23"/>
    </row>
    <row r="87" spans="2:4" x14ac:dyDescent="0.3">
      <c r="B87" s="3"/>
      <c r="C87" s="22"/>
      <c r="D87" s="23"/>
    </row>
    <row r="88" spans="2:4" x14ac:dyDescent="0.3">
      <c r="B88" s="3"/>
      <c r="C88" s="22"/>
      <c r="D88" s="23"/>
    </row>
    <row r="89" spans="2:4" x14ac:dyDescent="0.3">
      <c r="B89" s="3"/>
      <c r="C89" s="22"/>
      <c r="D89" s="23"/>
    </row>
    <row r="90" spans="2:4" x14ac:dyDescent="0.3">
      <c r="B90" s="3"/>
      <c r="C90" s="22"/>
      <c r="D90" s="23"/>
    </row>
    <row r="91" spans="2:4" x14ac:dyDescent="0.3">
      <c r="B91" s="3"/>
      <c r="C91" s="22"/>
      <c r="D91" s="24"/>
    </row>
    <row r="92" spans="2:4" x14ac:dyDescent="0.3">
      <c r="B92" s="3"/>
      <c r="C92" s="25"/>
      <c r="D92" s="26"/>
    </row>
  </sheetData>
  <mergeCells count="3">
    <mergeCell ref="B43:D43"/>
    <mergeCell ref="B59:D59"/>
    <mergeCell ref="B80:D80"/>
  </mergeCells>
  <pageMargins left="0.7" right="0.7" top="0.75" bottom="0.75" header="0.3" footer="0.3"/>
  <pageSetup paperSize="9" scale="65" orientation="portrait" r:id="rId1"/>
  <colBreaks count="1" manualBreakCount="1">
    <brk id="6" max="11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P93"/>
  <sheetViews>
    <sheetView tabSelected="1" topLeftCell="A52" zoomScaleNormal="100" workbookViewId="0">
      <selection activeCell="G61" sqref="G61"/>
    </sheetView>
  </sheetViews>
  <sheetFormatPr defaultRowHeight="14.4" x14ac:dyDescent="0.3"/>
  <cols>
    <col min="2" max="2" width="49.5546875" customWidth="1"/>
    <col min="3" max="4" width="14.5546875" customWidth="1"/>
  </cols>
  <sheetData>
    <row r="12" spans="2:10" x14ac:dyDescent="0.3">
      <c r="B12" s="3"/>
      <c r="C12" s="3"/>
      <c r="D12" s="3"/>
      <c r="E12" s="3"/>
      <c r="F12" s="3"/>
      <c r="G12" s="3"/>
      <c r="H12" s="9"/>
      <c r="I12" s="1"/>
      <c r="J12" s="1"/>
    </row>
    <row r="13" spans="2:10" ht="18" x14ac:dyDescent="0.35">
      <c r="B13" s="20"/>
      <c r="C13" s="3"/>
      <c r="D13" s="3"/>
      <c r="E13" s="3"/>
      <c r="F13" s="3"/>
      <c r="G13" s="3"/>
      <c r="H13" s="9"/>
      <c r="I13" s="1"/>
      <c r="J13" s="1"/>
    </row>
    <row r="14" spans="2:10" x14ac:dyDescent="0.3">
      <c r="B14" s="3"/>
      <c r="C14" s="3"/>
      <c r="D14" s="3"/>
      <c r="E14" s="3"/>
      <c r="F14" s="3"/>
      <c r="G14" s="3"/>
      <c r="H14" s="9"/>
      <c r="I14" s="1"/>
      <c r="J14" s="1"/>
    </row>
    <row r="15" spans="2:10" x14ac:dyDescent="0.3">
      <c r="B15" s="3"/>
      <c r="C15" s="3"/>
      <c r="D15" s="3"/>
      <c r="E15" s="3"/>
      <c r="F15" s="3"/>
      <c r="G15" s="3"/>
      <c r="H15" s="9"/>
      <c r="I15" s="1"/>
      <c r="J15" s="1"/>
    </row>
    <row r="16" spans="2:10" x14ac:dyDescent="0.3">
      <c r="B16" s="3"/>
      <c r="C16" s="3"/>
      <c r="D16" s="3"/>
      <c r="E16" s="3"/>
      <c r="F16" s="3"/>
      <c r="G16" s="3"/>
      <c r="H16" s="9"/>
      <c r="I16" s="1"/>
      <c r="J16" s="1"/>
    </row>
    <row r="17" spans="2:10" ht="15.6" x14ac:dyDescent="0.3">
      <c r="B17" s="13"/>
      <c r="C17" s="5"/>
      <c r="D17" s="12"/>
      <c r="E17" s="3"/>
      <c r="F17" s="3"/>
      <c r="G17" s="3"/>
      <c r="H17" s="9"/>
      <c r="I17" s="1"/>
      <c r="J17" s="1"/>
    </row>
    <row r="18" spans="2:10" ht="15.6" x14ac:dyDescent="0.3">
      <c r="B18" s="13"/>
      <c r="C18" s="10"/>
      <c r="D18" s="12"/>
      <c r="E18" s="3"/>
      <c r="F18" s="3"/>
      <c r="G18" s="3"/>
      <c r="H18" s="9"/>
      <c r="I18" s="1"/>
      <c r="J18" s="1"/>
    </row>
    <row r="19" spans="2:10" ht="15.6" x14ac:dyDescent="0.3">
      <c r="B19" s="13"/>
      <c r="C19" s="10"/>
      <c r="D19" s="12"/>
      <c r="E19" s="3"/>
      <c r="F19" s="3"/>
      <c r="G19" s="3"/>
      <c r="H19" s="9"/>
      <c r="I19" s="1"/>
      <c r="J19" s="1"/>
    </row>
    <row r="20" spans="2:10" ht="15.6" x14ac:dyDescent="0.3">
      <c r="B20" s="13"/>
      <c r="C20" s="10"/>
      <c r="D20" s="12"/>
      <c r="E20" s="3"/>
      <c r="F20" s="3"/>
      <c r="G20" s="3"/>
      <c r="H20" s="9"/>
      <c r="I20" s="1"/>
      <c r="J20" s="1"/>
    </row>
    <row r="21" spans="2:10" ht="15.6" x14ac:dyDescent="0.3">
      <c r="B21" s="13"/>
      <c r="C21" s="10"/>
      <c r="D21" s="12"/>
      <c r="E21" s="3"/>
      <c r="F21" s="3"/>
      <c r="G21" s="3"/>
      <c r="H21" s="9"/>
      <c r="I21" s="1"/>
      <c r="J21" s="1"/>
    </row>
    <row r="22" spans="2:10" ht="15.6" x14ac:dyDescent="0.3">
      <c r="B22" s="13"/>
      <c r="C22" s="10"/>
      <c r="D22" s="12"/>
      <c r="E22" s="3"/>
      <c r="F22" s="3"/>
      <c r="G22" s="3"/>
      <c r="H22" s="9"/>
      <c r="I22" s="1"/>
      <c r="J22" s="1"/>
    </row>
    <row r="23" spans="2:10" ht="15.6" x14ac:dyDescent="0.3">
      <c r="B23" s="13"/>
      <c r="C23" s="10"/>
      <c r="D23" s="12"/>
      <c r="E23" s="3"/>
      <c r="F23" s="3"/>
      <c r="G23" s="3"/>
      <c r="H23" s="9"/>
      <c r="I23" s="1"/>
      <c r="J23" s="1"/>
    </row>
    <row r="24" spans="2:10" ht="15.6" x14ac:dyDescent="0.3">
      <c r="B24" s="13"/>
      <c r="C24" s="10"/>
      <c r="D24" s="12"/>
      <c r="E24" s="3"/>
      <c r="F24" s="3"/>
      <c r="G24" s="3"/>
      <c r="H24" s="9"/>
      <c r="I24" s="1"/>
      <c r="J24" s="1"/>
    </row>
    <row r="25" spans="2:10" ht="15.6" x14ac:dyDescent="0.3">
      <c r="B25" s="13"/>
      <c r="C25" s="10"/>
      <c r="D25" s="12"/>
      <c r="E25" s="3"/>
      <c r="F25" s="3"/>
      <c r="G25" s="3"/>
      <c r="H25" s="9"/>
      <c r="I25" s="1"/>
      <c r="J25" s="1"/>
    </row>
    <row r="26" spans="2:10" x14ac:dyDescent="0.3">
      <c r="B26" s="16"/>
      <c r="C26" s="10"/>
      <c r="D26" s="12"/>
      <c r="E26" s="3"/>
      <c r="F26" s="3"/>
      <c r="G26" s="3"/>
      <c r="H26" s="9"/>
      <c r="I26" s="1"/>
      <c r="J26" s="1"/>
    </row>
    <row r="27" spans="2:10" x14ac:dyDescent="0.3">
      <c r="B27" s="16"/>
      <c r="C27" s="10"/>
      <c r="D27" s="12"/>
      <c r="E27" s="3"/>
      <c r="F27" s="3"/>
      <c r="G27" s="3"/>
      <c r="H27" s="9"/>
      <c r="I27" s="1"/>
      <c r="J27" s="1"/>
    </row>
    <row r="28" spans="2:10" x14ac:dyDescent="0.3">
      <c r="B28" s="16"/>
      <c r="C28" s="17"/>
      <c r="D28" s="18"/>
      <c r="E28" s="3"/>
      <c r="F28" s="3"/>
      <c r="G28" s="3"/>
      <c r="H28" s="9"/>
      <c r="I28" s="1"/>
      <c r="J28" s="1"/>
    </row>
    <row r="29" spans="2:10" x14ac:dyDescent="0.3">
      <c r="B29" s="1"/>
      <c r="C29" s="8"/>
      <c r="D29" s="1"/>
      <c r="E29" s="3"/>
      <c r="F29" s="3"/>
      <c r="G29" s="3"/>
      <c r="H29" s="9"/>
      <c r="I29" s="1"/>
      <c r="J29" s="1"/>
    </row>
    <row r="30" spans="2:10" x14ac:dyDescent="0.3">
      <c r="B30" s="1"/>
      <c r="C30" s="1"/>
      <c r="D30" s="1"/>
    </row>
    <row r="43" spans="2:8" ht="35.4" customHeight="1" x14ac:dyDescent="0.35">
      <c r="B43" s="27" t="s">
        <v>37</v>
      </c>
      <c r="C43" s="27"/>
      <c r="D43" s="27"/>
      <c r="E43" s="21"/>
      <c r="F43" s="2"/>
      <c r="G43" s="2"/>
      <c r="H43" s="2"/>
    </row>
    <row r="44" spans="2:8" x14ac:dyDescent="0.3">
      <c r="B44" s="2"/>
      <c r="C44" s="2"/>
      <c r="D44" s="2"/>
      <c r="E44" s="2"/>
      <c r="F44" s="2"/>
      <c r="G44" s="2" t="s">
        <v>4</v>
      </c>
      <c r="H44" s="2"/>
    </row>
    <row r="45" spans="2:8" x14ac:dyDescent="0.3">
      <c r="C45" t="s">
        <v>29</v>
      </c>
      <c r="D45" t="s">
        <v>15</v>
      </c>
    </row>
    <row r="46" spans="2:8" x14ac:dyDescent="0.3">
      <c r="B46" s="1" t="s">
        <v>33</v>
      </c>
      <c r="C46" s="4">
        <v>4336370.78</v>
      </c>
      <c r="D46" s="6">
        <f>C46*100/C54</f>
        <v>20.535556166843381</v>
      </c>
    </row>
    <row r="47" spans="2:8" x14ac:dyDescent="0.3">
      <c r="B47" s="1" t="s">
        <v>34</v>
      </c>
      <c r="C47" s="4">
        <v>12682922.57</v>
      </c>
      <c r="D47" s="6">
        <f>D54*C47/C54</f>
        <v>60.061946270185089</v>
      </c>
    </row>
    <row r="48" spans="2:8" x14ac:dyDescent="0.3">
      <c r="B48" s="1" t="s">
        <v>2</v>
      </c>
      <c r="C48" s="4">
        <v>857543.15</v>
      </c>
      <c r="D48" s="6">
        <f>C48*100/C54</f>
        <v>4.061028545699406</v>
      </c>
    </row>
    <row r="49" spans="2:4" x14ac:dyDescent="0.3">
      <c r="B49" s="1" t="s">
        <v>3</v>
      </c>
      <c r="C49" s="4">
        <v>231651.06</v>
      </c>
      <c r="D49" s="6">
        <f>C49*100/C54</f>
        <v>1.0970195112648569</v>
      </c>
    </row>
    <row r="50" spans="2:4" x14ac:dyDescent="0.3">
      <c r="B50" s="1" t="s">
        <v>36</v>
      </c>
      <c r="C50" s="14">
        <v>921106.78</v>
      </c>
      <c r="D50" s="1">
        <v>1</v>
      </c>
    </row>
    <row r="51" spans="2:4" x14ac:dyDescent="0.3">
      <c r="B51" s="1" t="s">
        <v>35</v>
      </c>
      <c r="C51" s="4">
        <f>C54-C46-C48-C49-C52-C47-C50</f>
        <v>816615.16999999736</v>
      </c>
      <c r="D51" s="6">
        <f>C51*100/C54</f>
        <v>3.8672077506783911</v>
      </c>
    </row>
    <row r="52" spans="2:4" x14ac:dyDescent="0.3">
      <c r="B52" s="1" t="s">
        <v>18</v>
      </c>
      <c r="C52" s="4">
        <v>1270193.3999999999</v>
      </c>
      <c r="D52" s="6">
        <f>C52*D54/C54</f>
        <v>6.0151977844601561</v>
      </c>
    </row>
    <row r="53" spans="2:4" x14ac:dyDescent="0.3">
      <c r="B53" s="1"/>
      <c r="C53" s="14"/>
      <c r="D53" s="1"/>
    </row>
    <row r="54" spans="2:4" x14ac:dyDescent="0.3">
      <c r="B54" s="1"/>
      <c r="C54" s="15">
        <v>21116402.91</v>
      </c>
      <c r="D54" s="16">
        <v>100</v>
      </c>
    </row>
    <row r="61" spans="2:4" ht="43.2" customHeight="1" x14ac:dyDescent="0.35">
      <c r="B61" s="27" t="s">
        <v>38</v>
      </c>
      <c r="C61" s="27"/>
      <c r="D61" s="27"/>
    </row>
    <row r="62" spans="2:4" x14ac:dyDescent="0.3">
      <c r="C62" t="s">
        <v>5</v>
      </c>
      <c r="D62" t="s">
        <v>29</v>
      </c>
    </row>
    <row r="63" spans="2:4" x14ac:dyDescent="0.3">
      <c r="B63" s="1" t="s">
        <v>20</v>
      </c>
      <c r="C63" s="6">
        <f>C72*D63/D72</f>
        <v>20.535556166843381</v>
      </c>
      <c r="D63" s="14">
        <v>4336370.78</v>
      </c>
    </row>
    <row r="64" spans="2:4" x14ac:dyDescent="0.3">
      <c r="B64" s="1" t="s">
        <v>6</v>
      </c>
      <c r="C64" s="6">
        <f>C72*D64/D72</f>
        <v>60.061946270185089</v>
      </c>
      <c r="D64" s="14">
        <v>12682922.57</v>
      </c>
    </row>
    <row r="65" spans="2:16" x14ac:dyDescent="0.3">
      <c r="B65" s="1" t="s">
        <v>8</v>
      </c>
      <c r="C65" s="6">
        <f>D65*C72/D72</f>
        <v>1.0218559520751254</v>
      </c>
      <c r="D65" s="14">
        <v>215779.22</v>
      </c>
    </row>
    <row r="66" spans="2:16" x14ac:dyDescent="0.3">
      <c r="B66" s="1" t="s">
        <v>7</v>
      </c>
      <c r="C66" s="6">
        <f>D66*C72/D72</f>
        <v>4.3620439708687107</v>
      </c>
      <c r="D66" s="14">
        <v>921106.78</v>
      </c>
    </row>
    <row r="67" spans="2:16" x14ac:dyDescent="0.3">
      <c r="B67" s="1" t="s">
        <v>21</v>
      </c>
      <c r="C67" s="6">
        <f>D67*C72/D72</f>
        <v>2.9688207441008712</v>
      </c>
      <c r="D67" s="14">
        <v>626908.15</v>
      </c>
    </row>
    <row r="68" spans="2:16" x14ac:dyDescent="0.3">
      <c r="B68" s="1" t="s">
        <v>9</v>
      </c>
      <c r="C68" s="6">
        <f>D68*C72/D72</f>
        <v>4.9933418323850312</v>
      </c>
      <c r="D68" s="14">
        <v>1054414.18</v>
      </c>
    </row>
    <row r="69" spans="2:16" x14ac:dyDescent="0.3">
      <c r="B69" s="1" t="s">
        <v>31</v>
      </c>
      <c r="C69" s="6">
        <f>D69*C72/D72</f>
        <v>4.5887068651315106</v>
      </c>
      <c r="D69" s="14">
        <v>968969.83</v>
      </c>
    </row>
    <row r="70" spans="2:16" x14ac:dyDescent="0.3">
      <c r="B70" s="1" t="s">
        <v>30</v>
      </c>
      <c r="C70" s="6">
        <f>D70*C72/D72</f>
        <v>0.71318207292152869</v>
      </c>
      <c r="D70" s="14">
        <v>150598.39999999999</v>
      </c>
    </row>
    <row r="71" spans="2:16" x14ac:dyDescent="0.3">
      <c r="B71" s="1" t="s">
        <v>19</v>
      </c>
      <c r="C71" s="6">
        <f>D71*C72/D72</f>
        <v>0.75454612548875633</v>
      </c>
      <c r="D71" s="19">
        <v>159333</v>
      </c>
    </row>
    <row r="72" spans="2:16" x14ac:dyDescent="0.3">
      <c r="B72" s="1"/>
      <c r="C72" s="16">
        <v>100</v>
      </c>
      <c r="D72" s="15">
        <v>21116402.91</v>
      </c>
    </row>
    <row r="78" spans="2:16" x14ac:dyDescent="0.3">
      <c r="P78" t="s">
        <v>10</v>
      </c>
    </row>
    <row r="80" spans="2:16" x14ac:dyDescent="0.3">
      <c r="B80" s="7"/>
    </row>
    <row r="81" spans="2:4" ht="42.6" customHeight="1" x14ac:dyDescent="0.35">
      <c r="B81" s="28"/>
      <c r="C81" s="28"/>
      <c r="D81" s="28"/>
    </row>
    <row r="82" spans="2:4" x14ac:dyDescent="0.3">
      <c r="B82" s="3"/>
      <c r="C82" s="3"/>
      <c r="D82" s="3"/>
    </row>
    <row r="83" spans="2:4" x14ac:dyDescent="0.3">
      <c r="B83" s="3"/>
      <c r="C83" s="22"/>
      <c r="D83" s="23"/>
    </row>
    <row r="84" spans="2:4" x14ac:dyDescent="0.3">
      <c r="B84" s="3"/>
      <c r="C84" s="22"/>
      <c r="D84" s="23"/>
    </row>
    <row r="85" spans="2:4" x14ac:dyDescent="0.3">
      <c r="B85" s="3"/>
      <c r="C85" s="22"/>
      <c r="D85" s="23"/>
    </row>
    <row r="86" spans="2:4" x14ac:dyDescent="0.3">
      <c r="B86" s="3"/>
      <c r="C86" s="22"/>
      <c r="D86" s="23"/>
    </row>
    <row r="87" spans="2:4" x14ac:dyDescent="0.3">
      <c r="B87" s="3"/>
      <c r="C87" s="22"/>
      <c r="D87" s="23"/>
    </row>
    <row r="88" spans="2:4" x14ac:dyDescent="0.3">
      <c r="B88" s="3"/>
      <c r="C88" s="22"/>
      <c r="D88" s="23"/>
    </row>
    <row r="89" spans="2:4" x14ac:dyDescent="0.3">
      <c r="B89" s="3"/>
      <c r="C89" s="22"/>
      <c r="D89" s="23"/>
    </row>
    <row r="90" spans="2:4" x14ac:dyDescent="0.3">
      <c r="B90" s="3"/>
      <c r="C90" s="22"/>
      <c r="D90" s="23"/>
    </row>
    <row r="91" spans="2:4" x14ac:dyDescent="0.3">
      <c r="B91" s="3"/>
      <c r="C91" s="22"/>
      <c r="D91" s="23"/>
    </row>
    <row r="92" spans="2:4" x14ac:dyDescent="0.3">
      <c r="B92" s="3"/>
      <c r="C92" s="22"/>
      <c r="D92" s="24"/>
    </row>
    <row r="93" spans="2:4" x14ac:dyDescent="0.3">
      <c r="B93" s="3"/>
      <c r="C93" s="25"/>
      <c r="D93" s="26"/>
    </row>
  </sheetData>
  <mergeCells count="3">
    <mergeCell ref="B43:D43"/>
    <mergeCell ref="B61:D61"/>
    <mergeCell ref="B81:D81"/>
  </mergeCells>
  <pageMargins left="0.7" right="0.7" top="0.75" bottom="0.75" header="0.3" footer="0.3"/>
  <pageSetup paperSize="9" scale="65" orientation="portrait" r:id="rId1"/>
  <colBreaks count="1" manualBreakCount="1">
    <brk id="6" max="11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 без Осв.субв.</vt:lpstr>
      <vt:lpstr>БЮДЖЕТ 2024</vt:lpstr>
      <vt:lpstr>'БЮДЖЕТ 2024'!Область_печати</vt:lpstr>
      <vt:lpstr>'Бюджет без Осв.субв.'!Область_печати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2025-07-21T12:22:15Z</dcterms:modified>
</cp:coreProperties>
</file>